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190" windowHeight="11310" activeTab="1"/>
  </bookViews>
  <sheets>
    <sheet name="参加申込書" sheetId="1" r:id="rId1"/>
    <sheet name="参加費詳細(確認用） " sheetId="2" r:id="rId2"/>
  </sheets>
  <definedNames>
    <definedName name="_xlnm.Print_Area" localSheetId="0">'参加申込書'!$A$1:$J$36</definedName>
    <definedName name="_xlnm.Print_Area" localSheetId="1">'参加費詳細(確認用） '!$A$1:$M$32</definedName>
  </definedNames>
  <calcPr fullCalcOnLoad="1"/>
</workbook>
</file>

<file path=xl/sharedStrings.xml><?xml version="1.0" encoding="utf-8"?>
<sst xmlns="http://schemas.openxmlformats.org/spreadsheetml/2006/main" count="108" uniqueCount="96">
  <si>
    <t>or</t>
  </si>
  <si>
    <t>（Ⅱ）</t>
  </si>
  <si>
    <t>（Ⅲ）</t>
  </si>
  <si>
    <t>（Ⅳ）</t>
  </si>
  <si>
    <t>TEL</t>
  </si>
  <si>
    <t>円</t>
  </si>
  <si>
    <t>円</t>
  </si>
  <si>
    <t>E-mail</t>
  </si>
  <si>
    <t>FAX　</t>
  </si>
  <si>
    <t>申込月日：MM/DD</t>
  </si>
  <si>
    <t>or</t>
  </si>
  <si>
    <t>備考</t>
  </si>
  <si>
    <t>（Ⅰ）</t>
  </si>
  <si>
    <t>設定なし</t>
  </si>
  <si>
    <t>E-mail：　14_sympo@triz-japan.org</t>
  </si>
  <si>
    <t xml:space="preserve">   -    -    </t>
  </si>
  <si>
    <t>１：M
２：F</t>
  </si>
  <si>
    <t>Sex</t>
  </si>
  <si>
    <t>Age</t>
  </si>
  <si>
    <r>
      <t>Return to: Japan TRIZ Society　Office　</t>
    </r>
    <r>
      <rPr>
        <sz val="12"/>
        <rFont val="ＭＳ Ｐゴシック"/>
        <family val="3"/>
      </rPr>
      <t>　</t>
    </r>
  </si>
  <si>
    <t>Registration Form for the 14th TRIZ Symposium in Japan, 2018</t>
  </si>
  <si>
    <t>（　　　　　　Entry Parts）</t>
  </si>
  <si>
    <t>No. (for Society use</t>
  </si>
  <si>
    <t xml:space="preserve">First </t>
  </si>
  <si>
    <t>Middle</t>
  </si>
  <si>
    <t>Family</t>
  </si>
  <si>
    <t>Name</t>
  </si>
  <si>
    <t xml:space="preserve"> Organization</t>
  </si>
  <si>
    <t>Section &amp; Position</t>
  </si>
  <si>
    <t>Contact Information</t>
  </si>
  <si>
    <t>Zip code</t>
  </si>
  <si>
    <t>Country</t>
  </si>
  <si>
    <t>Student or Adult</t>
  </si>
  <si>
    <t>1: Student, 0/blank: Adult</t>
  </si>
  <si>
    <t>Buffet Dinner &amp; C.
（on Sep.13th）</t>
  </si>
  <si>
    <t>1: Participation (3,000 yen),　0/blank: Non-participation</t>
  </si>
  <si>
    <t>Participation 
Fee</t>
  </si>
  <si>
    <t>*[1] Early discount (due Jul. 13th)</t>
  </si>
  <si>
    <t>*[2] No discount (Jul. 14th or later)</t>
  </si>
  <si>
    <r>
      <t>Payment
 method　</t>
    </r>
    <r>
      <rPr>
        <sz val="11"/>
        <rFont val="ＭＳ Ｐゴシック"/>
        <family val="3"/>
      </rPr>
      <t>　</t>
    </r>
  </si>
  <si>
    <t>1: Credit card
2: Cash</t>
  </si>
  <si>
    <t>Payment method of JTS Membership 
annual fee</t>
  </si>
  <si>
    <t>0/blank: Unnecessary
1: Together with symposium participation fee  
2: Separate  
3: Other (                              )</t>
  </si>
  <si>
    <t>Japan TRIZ Society (JTS) 
Membership</t>
  </si>
  <si>
    <t>1: Apply for, 0/blank: Don't</t>
  </si>
  <si>
    <t>1: Renew, 0/blank: Don't</t>
  </si>
  <si>
    <t>Please fill in the following questionnaire</t>
  </si>
  <si>
    <t>How did you get to know about the symposium?</t>
  </si>
  <si>
    <t>Times of participation</t>
  </si>
  <si>
    <t>Number of people in your department</t>
  </si>
  <si>
    <t>Job type</t>
  </si>
  <si>
    <t>Position</t>
  </si>
  <si>
    <t>Engagement with TRIZ</t>
  </si>
  <si>
    <t>TRIZ Application period</t>
  </si>
  <si>
    <t>Promotional method</t>
  </si>
  <si>
    <t>Correspondence column
(Opinions and/or Requests, etc.)</t>
  </si>
  <si>
    <t>1: R &amp; D, 2: Design/Production, 3: Intelｌectual Property, 4: Management, 5: Other</t>
  </si>
  <si>
    <t>1: Executive officer, 2: General Mngr., 3: Manager, 4: Assistant Mngr., 5: No Title, 6: Other</t>
  </si>
  <si>
    <t>1: By yourself, 2: Promotion, 3: Training, 4: Other</t>
  </si>
  <si>
    <t>1: No, 2: less than 1 year, 3: less than 2 years, 4: 2 to 4 years, 5: 5 years or more</t>
  </si>
  <si>
    <t>1: Company-wide, 2: Department level, 3: Voluntary, 4: None, 5: Other</t>
  </si>
  <si>
    <t>　　　　　　Entry Parts</t>
  </si>
  <si>
    <t>Japan TRIZ Society
 Member</t>
  </si>
  <si>
    <t>Japan TRIZ Society
 Non-member</t>
  </si>
  <si>
    <t>Early discount
(due Jul. 13, 2018)</t>
  </si>
  <si>
    <t>No discount
(Jul. 14th or later)</t>
  </si>
  <si>
    <t xml:space="preserve">    General(NotSpeaker)</t>
  </si>
  <si>
    <t xml:space="preserve">       Student</t>
  </si>
  <si>
    <t>Senior</t>
  </si>
  <si>
    <t xml:space="preserve">Buffet Dinner 
&amp; Communication </t>
  </si>
  <si>
    <t>Meeting participation fee</t>
  </si>
  <si>
    <t>Fee</t>
  </si>
  <si>
    <t>Japan TRIZ Society Membership Fee
（General member）</t>
  </si>
  <si>
    <t>Japan TRIZ Society Membership Fee（Student）</t>
  </si>
  <si>
    <t>Japan TRIZ Society Enrollment Fee</t>
  </si>
  <si>
    <t>Japan TRIZ Society Membership Fee
（Senior member）</t>
  </si>
  <si>
    <t>Your Payment Net Total</t>
  </si>
  <si>
    <t>Your Payment Net Total</t>
  </si>
  <si>
    <t>No discount
（(Jul. 14th or later)</t>
  </si>
  <si>
    <t>（for Confirmation：No filling required on this page）　　</t>
  </si>
  <si>
    <t xml:space="preserve">   * Proceedings for the participating parts will be handed out on 1 USB device (No application needed)</t>
  </si>
  <si>
    <t xml:space="preserve">     (As there are only few outlets for PCs available, please bring a power strip with you as necessary)</t>
  </si>
  <si>
    <t xml:space="preserve">   * To read the proceedings on the USB device, please bring your PC with you.</t>
  </si>
  <si>
    <t>←　discount</t>
  </si>
  <si>
    <t>←　When paying with symposium participation fee</t>
  </si>
  <si>
    <t>Attention !
(The amount of money changes according to the application application date)</t>
  </si>
  <si>
    <t>Senior member</t>
  </si>
  <si>
    <r>
      <t xml:space="preserve">1: </t>
    </r>
    <r>
      <rPr>
        <sz val="12"/>
        <rFont val="ＭＳ Ｐゴシック"/>
        <family val="3"/>
      </rPr>
      <t>Senior</t>
    </r>
    <r>
      <rPr>
        <b/>
        <sz val="12"/>
        <rFont val="ＭＳ Ｐゴシック"/>
        <family val="3"/>
      </rPr>
      <t xml:space="preserve">, 　0/blank: </t>
    </r>
    <r>
      <rPr>
        <sz val="12"/>
        <rFont val="ＭＳ Ｐゴシック"/>
        <family val="3"/>
      </rPr>
      <t>General</t>
    </r>
  </si>
  <si>
    <t>　　　　　　Amount Fee : Automatic calculation</t>
  </si>
  <si>
    <t>With regard to the information entered in this form, let us use it for the provision of services and information by the association, identity verification, research on business activities, statistical analysis, smooth performance of various transactions, guidance from the association We may ask</t>
  </si>
  <si>
    <t>　　Participation fee and other payment details will be displayed on the next page</t>
  </si>
  <si>
    <t xml:space="preserve"> 1: JTS website, 2: Other website, 3: Through acquaintance, 4: In-company recommendation, 5: Other </t>
  </si>
  <si>
    <r>
      <t xml:space="preserve"> </t>
    </r>
    <r>
      <rPr>
        <b/>
        <sz val="9"/>
        <rFont val="ＭＳ Ｐゴシック"/>
        <family val="3"/>
      </rPr>
      <t>1: 2001 people or more, 2: 1001-2000, 3: 501-1000, 4: 101-500, 5: 100 people or less</t>
    </r>
  </si>
  <si>
    <t>１：First, ２：Second～5th、３：6th～12th、４：Ａｌｌ</t>
  </si>
  <si>
    <r>
      <t>１</t>
    </r>
    <r>
      <rPr>
        <sz val="11"/>
        <rFont val="ＭＳ Ｐゴシック"/>
        <family val="3"/>
      </rPr>
      <t>：Payment already done</t>
    </r>
  </si>
  <si>
    <r>
      <rPr>
        <b/>
        <sz val="12"/>
        <rFont val="ＭＳ Ｐゴシック"/>
        <family val="3"/>
      </rPr>
      <t xml:space="preserve">The 14th TRIZ Symposium in Japan, 2018
 Registration fees </t>
    </r>
    <r>
      <rPr>
        <b/>
        <sz val="14"/>
        <rFont val="ＭＳ Ｐゴシック"/>
        <family val="3"/>
      </rPr>
      <t xml:space="preserve">
（for Confirmation：No filling required on this page）</t>
    </r>
    <r>
      <rPr>
        <sz val="11"/>
        <rFont val="ＭＳ Ｐゴシック"/>
        <family val="3"/>
      </rPr>
      <t>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</si>
</sst>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quot;年&quot;m&quot;月&quot;d&quot;日&quot;;@"/>
    <numFmt numFmtId="181" formatCode="&quot;¥&quot;#,##0_);[Red]\(&quot;¥&quot;#,##0\)"/>
    <numFmt numFmtId="182" formatCode="0_ "/>
    <numFmt numFmtId="183" formatCode="0_);[Red]\(0\)"/>
    <numFmt numFmtId="184" formatCode="0;[Red]0"/>
    <numFmt numFmtId="185" formatCode="#,##0;[Red]#,##0"/>
    <numFmt numFmtId="186" formatCode="[$€-2]\ #,##0.00_);[Red]\([$€-2]\ #,##0.00\)"/>
  </numFmts>
  <fonts count="57">
    <font>
      <sz val="11"/>
      <name val="ＭＳ Ｐゴシック"/>
      <family val="3"/>
    </font>
    <font>
      <b/>
      <sz val="1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b/>
      <sz val="9"/>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8"/>
      <name val="ＭＳ Ｐゴシック"/>
      <family val="3"/>
    </font>
    <font>
      <b/>
      <sz val="16"/>
      <color indexed="10"/>
      <name val="ＭＳ Ｐゴシック"/>
      <family val="3"/>
    </font>
    <font>
      <b/>
      <sz val="12"/>
      <color indexed="8"/>
      <name val="ＭＳ Ｐゴシック"/>
      <family val="3"/>
    </font>
    <font>
      <b/>
      <sz val="20"/>
      <name val="Meiryo UI"/>
      <family val="3"/>
    </font>
    <font>
      <sz val="20"/>
      <name val="Meiryo UI"/>
      <family val="3"/>
    </font>
    <font>
      <sz val="18"/>
      <name val="Meiryo UI"/>
      <family val="3"/>
    </font>
    <font>
      <b/>
      <sz val="18"/>
      <color indexed="56"/>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u val="single"/>
      <sz val="11"/>
      <color indexed="12"/>
      <name val="ＭＳ Ｐゴシック"/>
      <family val="3"/>
    </font>
    <font>
      <u val="single"/>
      <sz val="11"/>
      <color indexed="61"/>
      <name val="ＭＳ Ｐゴシック"/>
      <family val="3"/>
    </font>
    <font>
      <b/>
      <sz val="8"/>
      <name val="ＭＳ Ｐゴシック"/>
      <family val="3"/>
    </font>
    <font>
      <sz val="8"/>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theme="0" tint="-0.4999699890613556"/>
        <bgColor indexed="64"/>
      </patternFill>
    </fill>
    <fill>
      <patternFill patternType="solid">
        <fgColor indexed="9"/>
        <bgColor indexed="64"/>
      </patternFill>
    </fill>
    <fill>
      <patternFill patternType="solid">
        <fgColor indexed="34"/>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double"/>
      <bottom>
        <color indexed="63"/>
      </bottom>
    </border>
    <border>
      <left style="thin"/>
      <right style="hair"/>
      <top style="thin"/>
      <bottom style="thin"/>
    </border>
    <border>
      <left style="thin"/>
      <right>
        <color indexed="63"/>
      </right>
      <top style="thin"/>
      <bottom style="double"/>
    </border>
    <border>
      <left style="thin"/>
      <right style="thin"/>
      <top style="double"/>
      <bottom style="double"/>
    </border>
    <border>
      <left style="thin"/>
      <right style="thin"/>
      <top style="medium"/>
      <bottom style="hair"/>
    </border>
    <border>
      <left style="thin"/>
      <right style="thin"/>
      <top style="hair"/>
      <bottom style="hair"/>
    </border>
    <border>
      <left style="medium"/>
      <right>
        <color indexed="63"/>
      </right>
      <top style="thin"/>
      <bottom style="mediu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hair"/>
      <right style="medium"/>
      <top style="thin"/>
      <bottom style="thin"/>
    </border>
    <border>
      <left style="thin"/>
      <right>
        <color indexed="63"/>
      </right>
      <top style="thin"/>
      <bottom style="thin"/>
    </border>
    <border>
      <left>
        <color indexed="63"/>
      </left>
      <right>
        <color indexed="63"/>
      </right>
      <top style="double"/>
      <bottom style="double"/>
    </border>
    <border>
      <left>
        <color indexed="63"/>
      </left>
      <right style="medium"/>
      <top style="double"/>
      <bottom style="double"/>
    </border>
    <border>
      <left style="thin"/>
      <right style="hair"/>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thin"/>
      <bottom style="thin"/>
    </border>
    <border>
      <left>
        <color indexed="63"/>
      </left>
      <right style="thin"/>
      <top style="thin"/>
      <bottom>
        <color indexed="63"/>
      </bottom>
    </border>
    <border>
      <left style="medium"/>
      <right>
        <color indexed="63"/>
      </right>
      <top style="medium"/>
      <bottom style="medium"/>
    </border>
    <border>
      <left style="thin"/>
      <right style="thin"/>
      <top style="hair"/>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double"/>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hair"/>
      <top style="double"/>
      <bottom>
        <color indexed="63"/>
      </bottom>
    </border>
    <border>
      <left style="thin"/>
      <right style="hair"/>
      <top>
        <color indexed="63"/>
      </top>
      <bottom style="medium"/>
    </border>
    <border>
      <left>
        <color indexed="63"/>
      </left>
      <right style="thin"/>
      <top>
        <color indexed="63"/>
      </top>
      <bottom style="medium"/>
    </border>
    <border>
      <left style="hair"/>
      <right>
        <color indexed="63"/>
      </right>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thin"/>
      <right>
        <color indexed="63"/>
      </right>
      <top style="double"/>
      <bottom>
        <color indexed="63"/>
      </bottom>
    </border>
    <border>
      <left>
        <color indexed="63"/>
      </left>
      <right style="thin"/>
      <top style="double"/>
      <bottom>
        <color indexed="63"/>
      </bottom>
    </border>
    <border>
      <left style="thin"/>
      <right style="thin"/>
      <top style="medium"/>
      <bottom>
        <color indexed="63"/>
      </bottom>
    </border>
    <border>
      <left style="medium"/>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hair"/>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medium"/>
      <top style="medium"/>
      <bottom>
        <color indexed="63"/>
      </bottom>
    </border>
    <border>
      <left style="hair"/>
      <right style="medium"/>
      <top>
        <color indexed="63"/>
      </top>
      <bottom>
        <color indexed="63"/>
      </bottom>
    </border>
    <border>
      <left style="hair"/>
      <right style="thin"/>
      <top style="medium"/>
      <bottom>
        <color indexed="63"/>
      </bottom>
    </border>
    <border>
      <left style="hair"/>
      <right style="thin"/>
      <top>
        <color indexed="63"/>
      </top>
      <bottom>
        <color indexed="63"/>
      </bottom>
    </border>
    <border>
      <left style="hair"/>
      <right style="hair"/>
      <top style="medium"/>
      <bottom>
        <color indexed="63"/>
      </bottom>
    </border>
    <border>
      <left style="hair"/>
      <right style="hair"/>
      <top>
        <color indexed="63"/>
      </top>
      <bottom>
        <color indexed="63"/>
      </bottom>
    </border>
    <border>
      <left style="hair"/>
      <right style="hair"/>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double"/>
      <bottom>
        <color indexed="63"/>
      </bottom>
    </border>
    <border>
      <left style="hair"/>
      <right style="hair"/>
      <top style="double"/>
      <bottom>
        <color indexed="63"/>
      </bottom>
    </border>
    <border>
      <left style="hair"/>
      <right style="hair"/>
      <top>
        <color indexed="63"/>
      </top>
      <bottom style="medium"/>
    </border>
    <border>
      <left style="hair"/>
      <right style="thin"/>
      <top style="thin"/>
      <bottom style="thin"/>
    </border>
    <border>
      <left style="thin"/>
      <right>
        <color indexed="63"/>
      </right>
      <top style="thin"/>
      <bottom style="medium"/>
    </border>
    <border>
      <left style="thin"/>
      <right>
        <color indexed="63"/>
      </right>
      <top style="medium"/>
      <bottom style="medium"/>
    </border>
    <border>
      <left>
        <color indexed="63"/>
      </left>
      <right style="double"/>
      <top>
        <color indexed="63"/>
      </top>
      <bottom>
        <color indexed="63"/>
      </bottom>
    </border>
    <border>
      <left style="medium"/>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style="medium"/>
      <top style="hair"/>
      <bottom style="medium"/>
    </border>
    <border>
      <left style="double"/>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1" fillId="0" borderId="0" applyNumberFormat="0" applyFill="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5" borderId="2" applyNumberFormat="0" applyFont="0" applyAlignment="0" applyProtection="0"/>
    <xf numFmtId="0" fontId="47" fillId="0" borderId="3" applyNumberFormat="0" applyFill="0" applyAlignment="0" applyProtection="0"/>
    <xf numFmtId="0" fontId="48" fillId="26" borderId="0" applyNumberFormat="0" applyBorder="0" applyAlignment="0" applyProtection="0"/>
    <xf numFmtId="0" fontId="49" fillId="27"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5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28" borderId="4" applyNumberFormat="0" applyAlignment="0" applyProtection="0"/>
    <xf numFmtId="0" fontId="26" fillId="0" borderId="0" applyNumberFormat="0" applyFill="0" applyBorder="0" applyAlignment="0" applyProtection="0"/>
    <xf numFmtId="0" fontId="56" fillId="29" borderId="0" applyNumberFormat="0" applyBorder="0" applyAlignment="0" applyProtection="0"/>
  </cellStyleXfs>
  <cellXfs count="354">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9" fillId="0" borderId="0" xfId="0" applyFont="1" applyAlignment="1" applyProtection="1">
      <alignment horizontal="right" vertical="center"/>
      <protection/>
    </xf>
    <xf numFmtId="0" fontId="8" fillId="0" borderId="0" xfId="0" applyFont="1" applyBorder="1" applyAlignment="1" applyProtection="1">
      <alignment horizontal="center" vertical="center" wrapText="1"/>
      <protection/>
    </xf>
    <xf numFmtId="0" fontId="0" fillId="0" borderId="0" xfId="0" applyBorder="1" applyAlignment="1" applyProtection="1">
      <alignment horizontal="right" vertical="center"/>
      <protection/>
    </xf>
    <xf numFmtId="0" fontId="8"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10" xfId="0" applyFont="1" applyBorder="1" applyAlignment="1" applyProtection="1">
      <alignment horizontal="right" vertical="center"/>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4" fillId="0" borderId="0" xfId="0" applyFont="1" applyAlignment="1" applyProtection="1">
      <alignment horizontal="center" vertical="center"/>
      <protection/>
    </xf>
    <xf numFmtId="0" fontId="4" fillId="0" borderId="14" xfId="0" applyFont="1" applyBorder="1" applyAlignment="1" applyProtection="1">
      <alignment horizontal="center" vertical="center"/>
      <protection/>
    </xf>
    <xf numFmtId="0" fontId="6" fillId="30" borderId="15" xfId="0" applyFont="1" applyFill="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6" fillId="30" borderId="17" xfId="0" applyFont="1" applyFill="1" applyBorder="1" applyAlignment="1" applyProtection="1">
      <alignment horizontal="center" vertical="center"/>
      <protection/>
    </xf>
    <xf numFmtId="42" fontId="8" fillId="0" borderId="18" xfId="0" applyNumberFormat="1" applyFont="1" applyFill="1" applyBorder="1" applyAlignment="1" applyProtection="1">
      <alignment horizontal="center" vertical="center" wrapText="1"/>
      <protection/>
    </xf>
    <xf numFmtId="0" fontId="6" fillId="30" borderId="19" xfId="0" applyFont="1" applyFill="1" applyBorder="1" applyAlignment="1" applyProtection="1">
      <alignment horizontal="center" vertical="center"/>
      <protection/>
    </xf>
    <xf numFmtId="0" fontId="0" fillId="0" borderId="19" xfId="0" applyFont="1" applyBorder="1" applyAlignment="1" applyProtection="1">
      <alignment horizontal="center"/>
      <protection/>
    </xf>
    <xf numFmtId="42" fontId="8" fillId="0" borderId="19" xfId="0" applyNumberFormat="1" applyFont="1" applyFill="1" applyBorder="1" applyAlignment="1" applyProtection="1">
      <alignment horizontal="center" vertical="center"/>
      <protection/>
    </xf>
    <xf numFmtId="0" fontId="6" fillId="31" borderId="2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42" fontId="8" fillId="0" borderId="21" xfId="0" applyNumberFormat="1" applyFont="1" applyFill="1" applyBorder="1" applyAlignment="1" applyProtection="1">
      <alignment horizontal="right" vertical="center"/>
      <protection/>
    </xf>
    <xf numFmtId="0" fontId="6" fillId="30" borderId="22" xfId="0" applyNumberFormat="1" applyFont="1" applyFill="1" applyBorder="1" applyAlignment="1" applyProtection="1">
      <alignment horizontal="center" vertical="center"/>
      <protection/>
    </xf>
    <xf numFmtId="3" fontId="0" fillId="0" borderId="16" xfId="0" applyNumberFormat="1" applyFill="1" applyBorder="1" applyAlignment="1" applyProtection="1">
      <alignment horizontal="left" vertical="center" wrapText="1"/>
      <protection/>
    </xf>
    <xf numFmtId="42" fontId="8" fillId="0" borderId="23" xfId="0" applyNumberFormat="1" applyFont="1" applyFill="1" applyBorder="1" applyAlignment="1" applyProtection="1">
      <alignment horizontal="left" vertical="center" wrapText="1"/>
      <protection/>
    </xf>
    <xf numFmtId="3" fontId="6" fillId="30" borderId="24"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vertical="center"/>
      <protection/>
    </xf>
    <xf numFmtId="3" fontId="6" fillId="30" borderId="25" xfId="0" applyNumberFormat="1" applyFont="1" applyFill="1" applyBorder="1" applyAlignment="1" applyProtection="1">
      <alignment horizontal="center" vertical="center"/>
      <protection/>
    </xf>
    <xf numFmtId="3" fontId="0" fillId="0" borderId="25" xfId="0" applyNumberFormat="1" applyFont="1" applyBorder="1" applyAlignment="1" applyProtection="1">
      <alignment horizontal="right" vertical="center"/>
      <protection/>
    </xf>
    <xf numFmtId="0" fontId="6" fillId="31" borderId="26" xfId="0" applyNumberFormat="1" applyFont="1" applyFill="1" applyBorder="1" applyAlignment="1" applyProtection="1">
      <alignment horizontal="center" vertical="center"/>
      <protection/>
    </xf>
    <xf numFmtId="3" fontId="6" fillId="30" borderId="22" xfId="0" applyNumberFormat="1" applyFont="1" applyFill="1" applyBorder="1" applyAlignment="1" applyProtection="1">
      <alignment horizontal="center" vertical="center"/>
      <protection/>
    </xf>
    <xf numFmtId="42" fontId="8" fillId="32" borderId="21" xfId="0" applyNumberFormat="1" applyFont="1" applyFill="1" applyBorder="1" applyAlignment="1" applyProtection="1">
      <alignment horizontal="right" vertical="center"/>
      <protection/>
    </xf>
    <xf numFmtId="3" fontId="6" fillId="32" borderId="25" xfId="0" applyNumberFormat="1" applyFont="1" applyFill="1" applyBorder="1" applyAlignment="1" applyProtection="1">
      <alignment horizontal="center" vertical="center"/>
      <protection/>
    </xf>
    <xf numFmtId="3" fontId="0" fillId="32" borderId="25" xfId="0" applyNumberFormat="1" applyFont="1" applyFill="1" applyBorder="1" applyAlignment="1" applyProtection="1">
      <alignment horizontal="right" vertical="center"/>
      <protection/>
    </xf>
    <xf numFmtId="42" fontId="8" fillId="32" borderId="23" xfId="0" applyNumberFormat="1" applyFont="1" applyFill="1" applyBorder="1" applyAlignment="1" applyProtection="1">
      <alignment horizontal="left" vertical="center" wrapText="1"/>
      <protection/>
    </xf>
    <xf numFmtId="0" fontId="6" fillId="32" borderId="26" xfId="0" applyFont="1" applyFill="1" applyBorder="1" applyAlignment="1" applyProtection="1">
      <alignment horizontal="center" vertical="center"/>
      <protection/>
    </xf>
    <xf numFmtId="0" fontId="0" fillId="32" borderId="0" xfId="0" applyFill="1" applyBorder="1" applyAlignment="1" applyProtection="1">
      <alignment vertical="center"/>
      <protection/>
    </xf>
    <xf numFmtId="0" fontId="9" fillId="0" borderId="0" xfId="0" applyFont="1" applyFill="1" applyBorder="1" applyAlignment="1" applyProtection="1">
      <alignment horizontal="left" vertical="center"/>
      <protection/>
    </xf>
    <xf numFmtId="3" fontId="6" fillId="0" borderId="0" xfId="0"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horizontal="right" vertical="center"/>
      <protection/>
    </xf>
    <xf numFmtId="42" fontId="8" fillId="0" borderId="0" xfId="0" applyNumberFormat="1" applyFont="1" applyFill="1" applyBorder="1" applyAlignment="1" applyProtection="1">
      <alignment horizontal="right" vertical="center"/>
      <protection/>
    </xf>
    <xf numFmtId="3" fontId="6" fillId="33" borderId="0" xfId="0" applyNumberFormat="1" applyFont="1" applyFill="1" applyBorder="1" applyAlignment="1" applyProtection="1">
      <alignment vertical="center"/>
      <protection/>
    </xf>
    <xf numFmtId="42" fontId="6" fillId="0" borderId="0" xfId="0" applyNumberFormat="1" applyFont="1" applyFill="1" applyBorder="1" applyAlignment="1" applyProtection="1">
      <alignment horizontal="right" vertical="center"/>
      <protection/>
    </xf>
    <xf numFmtId="42" fontId="8"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wrapText="1"/>
      <protection/>
    </xf>
    <xf numFmtId="42" fontId="8" fillId="0" borderId="27" xfId="0" applyNumberFormat="1" applyFont="1" applyBorder="1" applyAlignment="1" applyProtection="1">
      <alignment horizontal="right" vertical="center"/>
      <protection/>
    </xf>
    <xf numFmtId="3" fontId="6" fillId="30" borderId="28" xfId="0" applyNumberFormat="1" applyFont="1" applyFill="1" applyBorder="1" applyAlignment="1" applyProtection="1">
      <alignment horizontal="center" vertical="center"/>
      <protection/>
    </xf>
    <xf numFmtId="42" fontId="8" fillId="0" borderId="29" xfId="0" applyNumberFormat="1" applyFont="1" applyFill="1" applyBorder="1" applyAlignment="1" applyProtection="1">
      <alignment horizontal="right" vertical="center"/>
      <protection/>
    </xf>
    <xf numFmtId="3" fontId="6" fillId="30" borderId="30" xfId="0" applyNumberFormat="1"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42" fontId="8" fillId="33" borderId="27" xfId="0" applyNumberFormat="1" applyFont="1" applyFill="1" applyBorder="1" applyAlignment="1" applyProtection="1">
      <alignment horizontal="center" vertical="center"/>
      <protection/>
    </xf>
    <xf numFmtId="3" fontId="6" fillId="30" borderId="31" xfId="0" applyNumberFormat="1" applyFont="1" applyFill="1" applyBorder="1" applyAlignment="1" applyProtection="1">
      <alignment horizontal="center" vertical="center"/>
      <protection/>
    </xf>
    <xf numFmtId="3" fontId="6" fillId="0" borderId="31" xfId="0" applyNumberFormat="1" applyFont="1" applyFill="1" applyBorder="1" applyAlignment="1" applyProtection="1">
      <alignment horizontal="center" vertical="center"/>
      <protection/>
    </xf>
    <xf numFmtId="42" fontId="8" fillId="0" borderId="31" xfId="0" applyNumberFormat="1" applyFont="1" applyFill="1" applyBorder="1" applyAlignment="1" applyProtection="1">
      <alignment vertical="center"/>
      <protection/>
    </xf>
    <xf numFmtId="0" fontId="0" fillId="0" borderId="0" xfId="0" applyBorder="1" applyAlignment="1" applyProtection="1">
      <alignment vertical="center"/>
      <protection/>
    </xf>
    <xf numFmtId="3" fontId="6" fillId="0" borderId="28" xfId="0" applyNumberFormat="1" applyFont="1" applyFill="1" applyBorder="1" applyAlignment="1" applyProtection="1">
      <alignment horizontal="right" vertical="center"/>
      <protection/>
    </xf>
    <xf numFmtId="42" fontId="8" fillId="0" borderId="32" xfId="0" applyNumberFormat="1" applyFont="1" applyBorder="1" applyAlignment="1" applyProtection="1">
      <alignment horizontal="right" vertical="center"/>
      <protection/>
    </xf>
    <xf numFmtId="3" fontId="6" fillId="30" borderId="33" xfId="0" applyNumberFormat="1" applyFont="1" applyFill="1" applyBorder="1" applyAlignment="1" applyProtection="1">
      <alignment horizontal="center" vertical="center"/>
      <protection/>
    </xf>
    <xf numFmtId="42" fontId="8" fillId="0" borderId="34" xfId="0" applyNumberFormat="1" applyFont="1" applyBorder="1" applyAlignment="1" applyProtection="1">
      <alignment horizontal="right" vertical="center"/>
      <protection/>
    </xf>
    <xf numFmtId="3" fontId="6" fillId="30" borderId="35" xfId="0" applyNumberFormat="1" applyFont="1" applyFill="1" applyBorder="1" applyAlignment="1" applyProtection="1">
      <alignment horizontal="center" vertical="center"/>
      <protection/>
    </xf>
    <xf numFmtId="0" fontId="7" fillId="0" borderId="36" xfId="0" applyFont="1" applyBorder="1" applyAlignment="1" applyProtection="1">
      <alignment vertical="center"/>
      <protection/>
    </xf>
    <xf numFmtId="42" fontId="8" fillId="0" borderId="37" xfId="0" applyNumberFormat="1" applyFont="1" applyFill="1" applyBorder="1" applyAlignment="1" applyProtection="1">
      <alignment horizontal="right" vertical="center"/>
      <protection/>
    </xf>
    <xf numFmtId="3" fontId="6" fillId="30" borderId="38" xfId="0" applyNumberFormat="1" applyFont="1" applyFill="1" applyBorder="1" applyAlignment="1" applyProtection="1">
      <alignment horizontal="center" vertical="center"/>
      <protection/>
    </xf>
    <xf numFmtId="3" fontId="6" fillId="30" borderId="39" xfId="0" applyNumberFormat="1" applyFont="1" applyFill="1" applyBorder="1" applyAlignment="1" applyProtection="1">
      <alignment horizontal="center" vertical="center"/>
      <protection/>
    </xf>
    <xf numFmtId="42" fontId="8" fillId="0" borderId="32" xfId="0" applyNumberFormat="1" applyFont="1" applyFill="1" applyBorder="1" applyAlignment="1" applyProtection="1">
      <alignment horizontal="right" vertical="center"/>
      <protection/>
    </xf>
    <xf numFmtId="42" fontId="8" fillId="0" borderId="12" xfId="0" applyNumberFormat="1" applyFont="1" applyFill="1" applyBorder="1" applyAlignment="1" applyProtection="1">
      <alignment horizontal="right" vertical="center"/>
      <protection/>
    </xf>
    <xf numFmtId="42" fontId="8" fillId="0" borderId="34" xfId="0" applyNumberFormat="1" applyFont="1" applyFill="1" applyBorder="1" applyAlignment="1" applyProtection="1">
      <alignment horizontal="right" vertical="center"/>
      <protection/>
    </xf>
    <xf numFmtId="49" fontId="7" fillId="0" borderId="0" xfId="0" applyNumberFormat="1" applyFont="1" applyFill="1" applyAlignment="1" applyProtection="1">
      <alignment horizontal="left" vertical="center"/>
      <protection/>
    </xf>
    <xf numFmtId="0" fontId="7" fillId="0" borderId="40" xfId="0" applyFont="1" applyBorder="1" applyAlignment="1" applyProtection="1">
      <alignment vertical="center"/>
      <protection/>
    </xf>
    <xf numFmtId="42" fontId="8" fillId="0" borderId="41" xfId="0" applyNumberFormat="1" applyFont="1" applyFill="1" applyBorder="1" applyAlignment="1" applyProtection="1">
      <alignment horizontal="right" vertical="center"/>
      <protection/>
    </xf>
    <xf numFmtId="3" fontId="6" fillId="30" borderId="42" xfId="0" applyNumberFormat="1" applyFont="1" applyFill="1" applyBorder="1" applyAlignment="1" applyProtection="1">
      <alignment horizontal="center" vertical="center"/>
      <protection/>
    </xf>
    <xf numFmtId="3" fontId="6" fillId="30" borderId="43" xfId="0" applyNumberFormat="1" applyFont="1" applyFill="1" applyBorder="1" applyAlignment="1" applyProtection="1">
      <alignment horizontal="center" vertical="center"/>
      <protection/>
    </xf>
    <xf numFmtId="3" fontId="6" fillId="33" borderId="0" xfId="0" applyNumberFormat="1" applyFont="1" applyFill="1" applyBorder="1" applyAlignment="1" applyProtection="1">
      <alignment horizontal="center" vertical="center"/>
      <protection/>
    </xf>
    <xf numFmtId="3" fontId="6" fillId="0" borderId="13" xfId="0" applyNumberFormat="1" applyFont="1" applyFill="1" applyBorder="1" applyAlignment="1" applyProtection="1">
      <alignment horizontal="right" vertical="center"/>
      <protection/>
    </xf>
    <xf numFmtId="3" fontId="6" fillId="30" borderId="14" xfId="0" applyNumberFormat="1" applyFont="1" applyFill="1" applyBorder="1" applyAlignment="1" applyProtection="1">
      <alignment horizontal="center" vertical="center"/>
      <protection/>
    </xf>
    <xf numFmtId="3" fontId="6" fillId="30" borderId="44" xfId="0" applyNumberFormat="1" applyFont="1" applyFill="1" applyBorder="1" applyAlignment="1" applyProtection="1">
      <alignment horizontal="center" vertical="center"/>
      <protection/>
    </xf>
    <xf numFmtId="3" fontId="6" fillId="0" borderId="45" xfId="0" applyNumberFormat="1" applyFont="1" applyFill="1" applyBorder="1" applyAlignment="1" applyProtection="1">
      <alignment horizontal="right" vertical="center"/>
      <protection/>
    </xf>
    <xf numFmtId="0" fontId="7" fillId="0" borderId="0" xfId="0"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0" fontId="7" fillId="0" borderId="0" xfId="0" applyFont="1" applyFill="1" applyBorder="1" applyAlignment="1" applyProtection="1">
      <alignment horizontal="right" vertical="center" wrapText="1"/>
      <protection/>
    </xf>
    <xf numFmtId="42" fontId="8" fillId="0" borderId="0" xfId="0" applyNumberFormat="1" applyFont="1" applyBorder="1" applyAlignment="1" applyProtection="1">
      <alignment horizontal="center" vertical="center"/>
      <protection/>
    </xf>
    <xf numFmtId="3" fontId="6"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center" vertical="center"/>
      <protection/>
    </xf>
    <xf numFmtId="0" fontId="9" fillId="0" borderId="0" xfId="0" applyFont="1" applyBorder="1" applyAlignment="1" applyProtection="1">
      <alignment vertical="center" wrapText="1"/>
      <protection/>
    </xf>
    <xf numFmtId="3" fontId="8" fillId="0" borderId="0" xfId="0" applyNumberFormat="1" applyFont="1" applyBorder="1" applyAlignment="1" applyProtection="1">
      <alignment vertical="center"/>
      <protection/>
    </xf>
    <xf numFmtId="3" fontId="8"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wrapText="1"/>
      <protection/>
    </xf>
    <xf numFmtId="3" fontId="7" fillId="0" borderId="0" xfId="0" applyNumberFormat="1" applyFont="1" applyBorder="1" applyAlignment="1" applyProtection="1">
      <alignment horizontal="center" vertical="center"/>
      <protection/>
    </xf>
    <xf numFmtId="42" fontId="1" fillId="33" borderId="46" xfId="0" applyNumberFormat="1" applyFont="1" applyFill="1" applyBorder="1" applyAlignment="1" applyProtection="1">
      <alignment horizontal="right" vertical="center"/>
      <protection/>
    </xf>
    <xf numFmtId="3" fontId="13" fillId="0" borderId="0" xfId="0" applyNumberFormat="1" applyFont="1" applyBorder="1" applyAlignment="1" applyProtection="1">
      <alignment horizontal="center" vertical="center"/>
      <protection/>
    </xf>
    <xf numFmtId="3" fontId="8" fillId="0" borderId="0" xfId="0" applyNumberFormat="1" applyFont="1" applyBorder="1" applyAlignment="1" applyProtection="1">
      <alignment horizontal="right" vertical="center"/>
      <protection/>
    </xf>
    <xf numFmtId="0" fontId="0" fillId="34" borderId="0" xfId="0" applyFill="1" applyAlignment="1" applyProtection="1">
      <alignment/>
      <protection/>
    </xf>
    <xf numFmtId="183" fontId="7" fillId="35" borderId="47" xfId="0" applyNumberFormat="1" applyFont="1" applyFill="1" applyBorder="1" applyAlignment="1" applyProtection="1">
      <alignment vertical="center"/>
      <protection locked="0"/>
    </xf>
    <xf numFmtId="183" fontId="7" fillId="35" borderId="38" xfId="0" applyNumberFormat="1" applyFont="1" applyFill="1" applyBorder="1" applyAlignment="1" applyProtection="1">
      <alignment horizontal="center" vertical="center"/>
      <protection locked="0"/>
    </xf>
    <xf numFmtId="183" fontId="7" fillId="36" borderId="48" xfId="0" applyNumberFormat="1" applyFont="1" applyFill="1" applyBorder="1" applyAlignment="1" applyProtection="1">
      <alignment horizontal="center" vertical="center"/>
      <protection locked="0"/>
    </xf>
    <xf numFmtId="183" fontId="7" fillId="36" borderId="49" xfId="0" applyNumberFormat="1" applyFont="1" applyFill="1" applyBorder="1" applyAlignment="1" applyProtection="1">
      <alignment horizontal="center" vertical="center"/>
      <protection locked="0"/>
    </xf>
    <xf numFmtId="183" fontId="7" fillId="35" borderId="50" xfId="0" applyNumberFormat="1" applyFont="1" applyFill="1" applyBorder="1" applyAlignment="1" applyProtection="1">
      <alignment horizontal="center" vertical="center" wrapText="1"/>
      <protection locked="0"/>
    </xf>
    <xf numFmtId="183" fontId="7" fillId="35" borderId="51" xfId="0" applyNumberFormat="1" applyFont="1" applyFill="1" applyBorder="1" applyAlignment="1" applyProtection="1">
      <alignment horizontal="center" vertical="center" wrapText="1"/>
      <protection locked="0"/>
    </xf>
    <xf numFmtId="0" fontId="7" fillId="0" borderId="52" xfId="0" applyFont="1" applyFill="1" applyBorder="1" applyAlignment="1" applyProtection="1">
      <alignment horizontal="right" vertical="center" wrapText="1"/>
      <protection/>
    </xf>
    <xf numFmtId="0" fontId="4" fillId="0" borderId="37"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6" fillId="30" borderId="24" xfId="0" applyNumberFormat="1" applyFont="1" applyFill="1" applyBorder="1" applyAlignment="1" applyProtection="1">
      <alignment horizontal="center" vertical="center"/>
      <protection/>
    </xf>
    <xf numFmtId="0" fontId="4" fillId="0" borderId="32" xfId="0" applyFont="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49" fontId="7" fillId="0" borderId="0" xfId="0" applyNumberFormat="1" applyFont="1" applyFill="1" applyAlignment="1" applyProtection="1">
      <alignmen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2" fontId="9" fillId="0" borderId="0" xfId="0" applyNumberFormat="1" applyFont="1" applyBorder="1" applyAlignment="1" applyProtection="1">
      <alignment vertical="center" wrapText="1"/>
      <protection/>
    </xf>
    <xf numFmtId="49" fontId="9"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49" fontId="9" fillId="0" borderId="0" xfId="0" applyNumberFormat="1" applyFont="1" applyFill="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Border="1" applyAlignment="1" applyProtection="1">
      <alignment/>
      <protection/>
    </xf>
    <xf numFmtId="0" fontId="3" fillId="0" borderId="54" xfId="0" applyFont="1" applyBorder="1" applyAlignment="1" applyProtection="1">
      <alignment horizontal="center" vertical="center"/>
      <protection/>
    </xf>
    <xf numFmtId="0" fontId="0" fillId="0" borderId="54" xfId="0" applyBorder="1" applyAlignment="1" applyProtection="1">
      <alignment horizontal="center"/>
      <protection/>
    </xf>
    <xf numFmtId="0" fontId="7" fillId="33" borderId="55" xfId="0" applyFont="1" applyFill="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4" fillId="0" borderId="57" xfId="0" applyFont="1" applyFill="1" applyBorder="1" applyAlignment="1" applyProtection="1">
      <alignment vertical="center" wrapText="1"/>
      <protection/>
    </xf>
    <xf numFmtId="0" fontId="7" fillId="0" borderId="36"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49" fontId="4" fillId="0" borderId="58" xfId="0" applyNumberFormat="1" applyFont="1" applyBorder="1" applyAlignment="1" applyProtection="1">
      <alignment horizontal="right" vertical="center"/>
      <protection/>
    </xf>
    <xf numFmtId="49" fontId="4" fillId="0" borderId="47" xfId="0" applyNumberFormat="1" applyFont="1" applyBorder="1" applyAlignment="1" applyProtection="1">
      <alignment horizontal="right" vertical="center"/>
      <protection/>
    </xf>
    <xf numFmtId="0" fontId="4" fillId="0" borderId="48" xfId="0" applyFont="1" applyBorder="1" applyAlignment="1" applyProtection="1">
      <alignment horizontal="right" vertical="center"/>
      <protection/>
    </xf>
    <xf numFmtId="0" fontId="4" fillId="0" borderId="38" xfId="0" applyFont="1" applyBorder="1" applyAlignment="1" applyProtection="1">
      <alignment horizontal="right" vertical="center"/>
      <protection/>
    </xf>
    <xf numFmtId="0" fontId="4" fillId="35" borderId="0" xfId="0" applyFont="1" applyFill="1" applyBorder="1" applyAlignment="1" applyProtection="1">
      <alignment vertical="center"/>
      <protection/>
    </xf>
    <xf numFmtId="0" fontId="0" fillId="35" borderId="10" xfId="0" applyFill="1" applyBorder="1" applyAlignment="1" applyProtection="1">
      <alignment vertical="center"/>
      <protection/>
    </xf>
    <xf numFmtId="49" fontId="9" fillId="0" borderId="59" xfId="0" applyNumberFormat="1" applyFont="1" applyBorder="1" applyAlignment="1" applyProtection="1">
      <alignment vertical="center"/>
      <protection/>
    </xf>
    <xf numFmtId="49" fontId="9" fillId="0" borderId="60" xfId="0" applyNumberFormat="1" applyFont="1" applyBorder="1" applyAlignment="1" applyProtection="1">
      <alignment vertical="center"/>
      <protection/>
    </xf>
    <xf numFmtId="0" fontId="14" fillId="0" borderId="0" xfId="0" applyFont="1" applyBorder="1" applyAlignment="1" applyProtection="1">
      <alignment horizontal="left" wrapText="1"/>
      <protection/>
    </xf>
    <xf numFmtId="0" fontId="14" fillId="0" borderId="36" xfId="0" applyFont="1" applyBorder="1" applyAlignment="1" applyProtection="1">
      <alignment horizontal="left" wrapText="1"/>
      <protection/>
    </xf>
    <xf numFmtId="0" fontId="4"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horizontal="left" vertical="top" wrapText="1"/>
      <protection/>
    </xf>
    <xf numFmtId="0" fontId="0" fillId="0" borderId="0" xfId="0" applyAlignment="1" applyProtection="1">
      <alignment horizontal="center"/>
      <protection/>
    </xf>
    <xf numFmtId="0" fontId="0" fillId="0" borderId="0" xfId="0" applyFont="1" applyAlignment="1" applyProtection="1">
      <alignment horizontal="left"/>
      <protection/>
    </xf>
    <xf numFmtId="0" fontId="7" fillId="35" borderId="47" xfId="0" applyNumberFormat="1" applyFont="1" applyFill="1" applyBorder="1" applyAlignment="1" applyProtection="1">
      <alignment horizontal="center" vertical="center" wrapText="1"/>
      <protection locked="0"/>
    </xf>
    <xf numFmtId="0" fontId="7" fillId="35" borderId="61" xfId="0" applyNumberFormat="1" applyFont="1" applyFill="1" applyBorder="1" applyAlignment="1" applyProtection="1">
      <alignment horizontal="center" vertical="center"/>
      <protection locked="0"/>
    </xf>
    <xf numFmtId="0" fontId="3" fillId="37" borderId="62" xfId="0" applyNumberFormat="1" applyFont="1" applyFill="1" applyBorder="1" applyAlignment="1" applyProtection="1">
      <alignment vertical="top"/>
      <protection locked="0"/>
    </xf>
    <xf numFmtId="0" fontId="6" fillId="35" borderId="63" xfId="0" applyNumberFormat="1" applyFont="1" applyFill="1" applyBorder="1" applyAlignment="1" applyProtection="1">
      <alignment vertical="center"/>
      <protection locked="0"/>
    </xf>
    <xf numFmtId="0" fontId="0" fillId="0" borderId="58" xfId="0" applyFont="1" applyBorder="1" applyAlignment="1" applyProtection="1">
      <alignment horizontal="center" vertical="center"/>
      <protection/>
    </xf>
    <xf numFmtId="0" fontId="7" fillId="0" borderId="64" xfId="0" applyFont="1" applyBorder="1" applyAlignment="1">
      <alignment horizontal="center" vertical="center"/>
    </xf>
    <xf numFmtId="42" fontId="8" fillId="0" borderId="18" xfId="0" applyNumberFormat="1" applyFont="1" applyBorder="1" applyAlignment="1">
      <alignment horizontal="right" vertical="center" wrapText="1"/>
    </xf>
    <xf numFmtId="42" fontId="8" fillId="0" borderId="65" xfId="0" applyNumberFormat="1" applyFont="1" applyBorder="1" applyAlignment="1">
      <alignment horizontal="center" vertical="center" wrapText="1"/>
    </xf>
    <xf numFmtId="0" fontId="9" fillId="0" borderId="66" xfId="0" applyFont="1" applyBorder="1" applyAlignment="1" applyProtection="1">
      <alignment horizontal="left" vertical="center" wrapText="1"/>
      <protection/>
    </xf>
    <xf numFmtId="0" fontId="7" fillId="0" borderId="12" xfId="0" applyFont="1" applyBorder="1" applyAlignment="1" applyProtection="1">
      <alignment vertical="center" wrapText="1"/>
      <protection/>
    </xf>
    <xf numFmtId="3" fontId="7" fillId="0" borderId="0" xfId="0" applyNumberFormat="1" applyFont="1" applyBorder="1" applyAlignment="1">
      <alignment horizontal="center" vertical="center" wrapText="1"/>
    </xf>
    <xf numFmtId="3" fontId="7" fillId="0" borderId="0" xfId="0" applyNumberFormat="1" applyFont="1" applyBorder="1" applyAlignment="1">
      <alignment horizontal="center" vertical="center"/>
    </xf>
    <xf numFmtId="3" fontId="8" fillId="0" borderId="0" xfId="0" applyNumberFormat="1" applyFont="1" applyBorder="1" applyAlignment="1">
      <alignment horizontal="right" vertical="center"/>
    </xf>
    <xf numFmtId="3" fontId="8" fillId="0" borderId="0" xfId="0" applyNumberFormat="1" applyFont="1" applyBorder="1" applyAlignment="1">
      <alignment horizontal="center" vertical="center"/>
    </xf>
    <xf numFmtId="3" fontId="6" fillId="0" borderId="0" xfId="0" applyNumberFormat="1" applyFont="1" applyBorder="1" applyAlignment="1">
      <alignment vertical="center"/>
    </xf>
    <xf numFmtId="183" fontId="7" fillId="38" borderId="67" xfId="0" applyNumberFormat="1" applyFont="1" applyFill="1" applyBorder="1" applyAlignment="1" applyProtection="1">
      <alignment horizontal="center" vertical="center"/>
      <protection locked="0"/>
    </xf>
    <xf numFmtId="0" fontId="29" fillId="0" borderId="0" xfId="0" applyFont="1" applyAlignment="1">
      <alignment/>
    </xf>
    <xf numFmtId="0" fontId="17" fillId="0" borderId="0" xfId="0" applyFont="1" applyAlignment="1">
      <alignment/>
    </xf>
    <xf numFmtId="0" fontId="9" fillId="0" borderId="0" xfId="0" applyFont="1" applyAlignment="1">
      <alignment/>
    </xf>
    <xf numFmtId="0" fontId="8" fillId="0" borderId="12"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3" fillId="37" borderId="62" xfId="0" applyNumberFormat="1" applyFont="1" applyFill="1" applyBorder="1" applyAlignment="1" applyProtection="1">
      <alignment horizontal="center" vertical="top"/>
      <protection locked="0"/>
    </xf>
    <xf numFmtId="0" fontId="3" fillId="37" borderId="34" xfId="0" applyNumberFormat="1" applyFont="1" applyFill="1" applyBorder="1" applyAlignment="1" applyProtection="1">
      <alignment horizontal="center" vertical="top"/>
      <protection locked="0"/>
    </xf>
    <xf numFmtId="0" fontId="6" fillId="35" borderId="63" xfId="0" applyNumberFormat="1" applyFont="1" applyFill="1" applyBorder="1" applyAlignment="1" applyProtection="1">
      <alignment horizontal="center" vertical="center"/>
      <protection locked="0"/>
    </xf>
    <xf numFmtId="0" fontId="6" fillId="35" borderId="69" xfId="0" applyNumberFormat="1" applyFont="1" applyFill="1" applyBorder="1" applyAlignment="1" applyProtection="1">
      <alignment horizontal="center" vertical="center"/>
      <protection locked="0"/>
    </xf>
    <xf numFmtId="0" fontId="3" fillId="37" borderId="33" xfId="0" applyNumberFormat="1" applyFont="1" applyFill="1" applyBorder="1" applyAlignment="1" applyProtection="1">
      <alignment horizontal="center" vertical="top"/>
      <protection locked="0"/>
    </xf>
    <xf numFmtId="0" fontId="6" fillId="35" borderId="70" xfId="0" applyNumberFormat="1" applyFont="1" applyFill="1" applyBorder="1" applyAlignment="1" applyProtection="1">
      <alignment horizontal="center" vertical="center"/>
      <protection locked="0"/>
    </xf>
    <xf numFmtId="0" fontId="0" fillId="0" borderId="0" xfId="0" applyAlignment="1" applyProtection="1">
      <alignment horizontal="left" vertical="center" wrapText="1"/>
      <protection/>
    </xf>
    <xf numFmtId="183" fontId="4" fillId="35" borderId="71" xfId="0" applyNumberFormat="1" applyFont="1" applyFill="1" applyBorder="1" applyAlignment="1" applyProtection="1">
      <alignment horizontal="center" vertical="center"/>
      <protection locked="0"/>
    </xf>
    <xf numFmtId="183" fontId="4" fillId="35" borderId="72" xfId="0" applyNumberFormat="1" applyFont="1" applyFill="1" applyBorder="1" applyAlignment="1" applyProtection="1">
      <alignment horizontal="center" vertical="center"/>
      <protection locked="0"/>
    </xf>
    <xf numFmtId="0" fontId="7" fillId="0" borderId="48" xfId="0" applyFont="1" applyBorder="1" applyAlignment="1" applyProtection="1">
      <alignment horizontal="left" vertical="center"/>
      <protection/>
    </xf>
    <xf numFmtId="0" fontId="7" fillId="0" borderId="73" xfId="0" applyFont="1" applyBorder="1" applyAlignment="1" applyProtection="1">
      <alignment horizontal="left" vertical="center"/>
      <protection/>
    </xf>
    <xf numFmtId="49" fontId="7" fillId="0" borderId="59" xfId="0" applyNumberFormat="1" applyFont="1" applyFill="1" applyBorder="1" applyAlignment="1" applyProtection="1">
      <alignment horizontal="left" vertical="center"/>
      <protection/>
    </xf>
    <xf numFmtId="181" fontId="9" fillId="0" borderId="74" xfId="0" applyNumberFormat="1" applyFont="1" applyFill="1" applyBorder="1" applyAlignment="1">
      <alignment horizontal="left" vertical="center"/>
    </xf>
    <xf numFmtId="181" fontId="9" fillId="0" borderId="75" xfId="0" applyNumberFormat="1" applyFont="1" applyFill="1" applyBorder="1" applyAlignment="1">
      <alignment horizontal="left" vertical="center"/>
    </xf>
    <xf numFmtId="181" fontId="9" fillId="0" borderId="76" xfId="0" applyNumberFormat="1" applyFont="1" applyFill="1" applyBorder="1" applyAlignment="1">
      <alignment horizontal="left" vertical="center"/>
    </xf>
    <xf numFmtId="0" fontId="4" fillId="35" borderId="56" xfId="0" applyNumberFormat="1" applyFont="1" applyFill="1" applyBorder="1" applyAlignment="1" applyProtection="1">
      <alignment vertical="center"/>
      <protection locked="0"/>
    </xf>
    <xf numFmtId="0" fontId="4" fillId="35" borderId="77" xfId="0" applyNumberFormat="1" applyFont="1" applyFill="1" applyBorder="1" applyAlignment="1" applyProtection="1">
      <alignment vertical="center"/>
      <protection locked="0"/>
    </xf>
    <xf numFmtId="0" fontId="7" fillId="0" borderId="78"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4" fillId="35" borderId="80" xfId="0" applyNumberFormat="1" applyFont="1" applyFill="1" applyBorder="1" applyAlignment="1" applyProtection="1">
      <alignment vertical="center"/>
      <protection locked="0"/>
    </xf>
    <xf numFmtId="0" fontId="4" fillId="35" borderId="81" xfId="0" applyNumberFormat="1" applyFont="1" applyFill="1" applyBorder="1" applyAlignment="1" applyProtection="1">
      <alignment vertical="center"/>
      <protection locked="0"/>
    </xf>
    <xf numFmtId="0" fontId="9" fillId="0" borderId="82" xfId="0" applyFont="1" applyBorder="1" applyAlignment="1" applyProtection="1">
      <alignment horizontal="center" vertical="center" wrapText="1"/>
      <protection/>
    </xf>
    <xf numFmtId="0" fontId="9" fillId="0" borderId="83" xfId="0" applyFont="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42" fontId="8" fillId="30" borderId="42" xfId="0" applyNumberFormat="1" applyFont="1" applyFill="1" applyBorder="1" applyAlignment="1" applyProtection="1">
      <alignment horizontal="center" vertical="center"/>
      <protection/>
    </xf>
    <xf numFmtId="42" fontId="8" fillId="30" borderId="84" xfId="0" applyNumberFormat="1" applyFont="1" applyFill="1" applyBorder="1" applyAlignment="1" applyProtection="1">
      <alignment horizontal="center" vertical="center"/>
      <protection/>
    </xf>
    <xf numFmtId="0" fontId="4" fillId="35" borderId="85" xfId="0" applyNumberFormat="1" applyFont="1" applyFill="1" applyBorder="1" applyAlignment="1" applyProtection="1">
      <alignment horizontal="left" vertical="center"/>
      <protection locked="0"/>
    </xf>
    <xf numFmtId="0" fontId="4" fillId="35" borderId="15" xfId="0" applyNumberFormat="1" applyFont="1" applyFill="1" applyBorder="1" applyAlignment="1" applyProtection="1">
      <alignment horizontal="left" vertical="center"/>
      <protection locked="0"/>
    </xf>
    <xf numFmtId="0" fontId="4" fillId="35" borderId="79" xfId="0" applyNumberFormat="1" applyFont="1" applyFill="1" applyBorder="1" applyAlignment="1" applyProtection="1">
      <alignment horizontal="left" vertical="center"/>
      <protection locked="0"/>
    </xf>
    <xf numFmtId="0" fontId="7" fillId="0" borderId="86"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5" fillId="0" borderId="73" xfId="0" applyFont="1" applyBorder="1" applyAlignment="1" applyProtection="1">
      <alignment horizontal="left" vertical="center"/>
      <protection/>
    </xf>
    <xf numFmtId="0" fontId="5" fillId="0" borderId="89" xfId="0" applyFont="1" applyBorder="1" applyAlignment="1" applyProtection="1">
      <alignment horizontal="left" vertical="center"/>
      <protection/>
    </xf>
    <xf numFmtId="42" fontId="8" fillId="30" borderId="90" xfId="0" applyNumberFormat="1" applyFont="1" applyFill="1" applyBorder="1" applyAlignment="1" applyProtection="1">
      <alignment horizontal="center" vertical="center"/>
      <protection/>
    </xf>
    <xf numFmtId="42" fontId="8" fillId="30" borderId="91" xfId="0" applyNumberFormat="1" applyFont="1" applyFill="1" applyBorder="1" applyAlignment="1" applyProtection="1">
      <alignment horizontal="center" vertical="center"/>
      <protection/>
    </xf>
    <xf numFmtId="0" fontId="7" fillId="0" borderId="52" xfId="0" applyFont="1" applyBorder="1" applyAlignment="1" applyProtection="1">
      <alignment horizontal="center" vertical="center" wrapText="1"/>
      <protection/>
    </xf>
    <xf numFmtId="0" fontId="7" fillId="0" borderId="65" xfId="0" applyFont="1" applyBorder="1" applyAlignment="1" applyProtection="1">
      <alignment horizontal="center" vertical="center" wrapText="1"/>
      <protection/>
    </xf>
    <xf numFmtId="0" fontId="8"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18"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Alignment="1" applyProtection="1">
      <alignment vertical="center"/>
      <protection/>
    </xf>
    <xf numFmtId="180" fontId="20" fillId="0" borderId="33" xfId="0" applyNumberFormat="1" applyFont="1" applyBorder="1" applyAlignment="1" applyProtection="1">
      <alignment horizontal="center" vertical="center"/>
      <protection locked="0"/>
    </xf>
    <xf numFmtId="180" fontId="20" fillId="0" borderId="62" xfId="0" applyNumberFormat="1" applyFont="1" applyBorder="1" applyAlignment="1" applyProtection="1">
      <alignment horizontal="center" vertical="center"/>
      <protection locked="0"/>
    </xf>
    <xf numFmtId="180" fontId="20" fillId="0" borderId="14"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5" fillId="0" borderId="66"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20" fillId="0" borderId="92" xfId="0" applyFont="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8" fillId="39" borderId="0" xfId="0" applyFont="1" applyFill="1" applyBorder="1" applyAlignment="1" applyProtection="1">
      <alignment horizontal="center" vertical="center"/>
      <protection/>
    </xf>
    <xf numFmtId="0" fontId="22" fillId="0" borderId="37" xfId="0" applyFont="1" applyBorder="1" applyAlignment="1" applyProtection="1">
      <alignment wrapText="1"/>
      <protection/>
    </xf>
    <xf numFmtId="0" fontId="3" fillId="0" borderId="92" xfId="0" applyFont="1" applyBorder="1" applyAlignment="1" applyProtection="1">
      <alignment horizontal="right" vertical="center"/>
      <protection/>
    </xf>
    <xf numFmtId="0" fontId="13" fillId="0" borderId="93" xfId="0" applyFont="1" applyBorder="1" applyAlignment="1" applyProtection="1">
      <alignment horizontal="center" vertical="center" wrapText="1"/>
      <protection/>
    </xf>
    <xf numFmtId="0" fontId="13" fillId="0" borderId="40" xfId="0" applyFont="1" applyBorder="1" applyAlignment="1" applyProtection="1">
      <alignment horizontal="center" vertical="center" wrapText="1"/>
      <protection/>
    </xf>
    <xf numFmtId="0" fontId="7" fillId="0" borderId="94" xfId="0" applyFont="1" applyFill="1" applyBorder="1" applyAlignment="1" applyProtection="1">
      <alignment horizontal="center" vertical="center"/>
      <protection/>
    </xf>
    <xf numFmtId="0" fontId="7" fillId="0" borderId="95" xfId="0" applyFont="1" applyFill="1" applyBorder="1" applyAlignment="1" applyProtection="1">
      <alignment horizontal="center" vertical="center"/>
      <protection/>
    </xf>
    <xf numFmtId="0" fontId="4" fillId="35" borderId="96" xfId="0" applyNumberFormat="1" applyFont="1" applyFill="1" applyBorder="1" applyAlignment="1" applyProtection="1">
      <alignment vertical="center"/>
      <protection locked="0"/>
    </xf>
    <xf numFmtId="0" fontId="4" fillId="35" borderId="73" xfId="0" applyNumberFormat="1" applyFont="1" applyFill="1" applyBorder="1" applyAlignment="1" applyProtection="1">
      <alignment vertical="center"/>
      <protection locked="0"/>
    </xf>
    <xf numFmtId="0" fontId="0" fillId="35" borderId="89" xfId="0" applyNumberFormat="1" applyFill="1" applyBorder="1" applyAlignment="1" applyProtection="1">
      <alignment vertical="center"/>
      <protection locked="0"/>
    </xf>
    <xf numFmtId="0" fontId="0" fillId="0" borderId="15"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5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3" fillId="0" borderId="58"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7" xfId="0" applyFont="1" applyBorder="1" applyAlignment="1" applyProtection="1">
      <alignment vertical="center"/>
      <protection/>
    </xf>
    <xf numFmtId="0" fontId="27" fillId="0" borderId="58" xfId="0" applyFont="1" applyBorder="1" applyAlignment="1" applyProtection="1">
      <alignment vertical="center"/>
      <protection/>
    </xf>
    <xf numFmtId="0" fontId="28" fillId="0" borderId="15" xfId="0" applyFont="1" applyBorder="1" applyAlignment="1" applyProtection="1">
      <alignment vertical="center"/>
      <protection/>
    </xf>
    <xf numFmtId="0" fontId="28" fillId="0" borderId="17" xfId="0" applyFont="1" applyBorder="1" applyAlignment="1" applyProtection="1">
      <alignment vertical="center"/>
      <protection/>
    </xf>
    <xf numFmtId="0" fontId="14" fillId="0" borderId="37" xfId="0" applyFont="1" applyBorder="1" applyAlignment="1" applyProtection="1">
      <alignment horizontal="left" wrapText="1"/>
      <protection/>
    </xf>
    <xf numFmtId="0" fontId="9" fillId="0" borderId="97" xfId="0" applyFont="1" applyBorder="1" applyAlignment="1" applyProtection="1">
      <alignment horizontal="left" vertical="center"/>
      <protection/>
    </xf>
    <xf numFmtId="0" fontId="9" fillId="0" borderId="98" xfId="0" applyFont="1" applyBorder="1" applyAlignment="1" applyProtection="1">
      <alignment horizontal="left" vertical="center"/>
      <protection/>
    </xf>
    <xf numFmtId="0" fontId="9" fillId="0" borderId="99" xfId="0" applyFont="1" applyBorder="1" applyAlignment="1" applyProtection="1">
      <alignment horizontal="left" vertical="center"/>
      <protection/>
    </xf>
    <xf numFmtId="0" fontId="9" fillId="0" borderId="33" xfId="0"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5" fillId="0" borderId="100" xfId="0" applyFont="1" applyBorder="1" applyAlignment="1" applyProtection="1">
      <alignment horizontal="left" vertical="center" wrapText="1"/>
      <protection/>
    </xf>
    <xf numFmtId="0" fontId="5" fillId="0" borderId="101" xfId="0" applyFont="1" applyBorder="1" applyAlignment="1" applyProtection="1">
      <alignment horizontal="left" vertical="center"/>
      <protection/>
    </xf>
    <xf numFmtId="0" fontId="0" fillId="0" borderId="102" xfId="0" applyBorder="1" applyAlignment="1" applyProtection="1">
      <alignment horizontal="center" vertical="center" wrapText="1"/>
      <protection/>
    </xf>
    <xf numFmtId="0" fontId="0" fillId="0" borderId="103" xfId="0" applyBorder="1" applyAlignment="1" applyProtection="1">
      <alignment horizontal="center" vertical="center" wrapText="1"/>
      <protection/>
    </xf>
    <xf numFmtId="183" fontId="9" fillId="35" borderId="104" xfId="0" applyNumberFormat="1" applyFont="1" applyFill="1" applyBorder="1" applyAlignment="1" applyProtection="1">
      <alignment horizontal="center" vertical="center"/>
      <protection locked="0"/>
    </xf>
    <xf numFmtId="183" fontId="9" fillId="35" borderId="105" xfId="0" applyNumberFormat="1" applyFont="1" applyFill="1" applyBorder="1" applyAlignment="1" applyProtection="1">
      <alignment horizontal="center" vertical="center"/>
      <protection locked="0"/>
    </xf>
    <xf numFmtId="183" fontId="9" fillId="35" borderId="106" xfId="0" applyNumberFormat="1" applyFont="1" applyFill="1" applyBorder="1" applyAlignment="1" applyProtection="1">
      <alignment horizontal="center" vertical="center"/>
      <protection locked="0"/>
    </xf>
    <xf numFmtId="0" fontId="9" fillId="0" borderId="107" xfId="0" applyFont="1" applyBorder="1" applyAlignment="1" applyProtection="1">
      <alignment horizontal="left" vertical="center" wrapText="1"/>
      <protection/>
    </xf>
    <xf numFmtId="0" fontId="9" fillId="0" borderId="108" xfId="0" applyFont="1" applyBorder="1" applyAlignment="1" applyProtection="1">
      <alignment horizontal="left" vertical="center" wrapText="1"/>
      <protection/>
    </xf>
    <xf numFmtId="0" fontId="9" fillId="0" borderId="109" xfId="0" applyFont="1" applyBorder="1" applyAlignment="1" applyProtection="1">
      <alignment horizontal="left" vertical="center" wrapText="1"/>
      <protection/>
    </xf>
    <xf numFmtId="0" fontId="4" fillId="35" borderId="56" xfId="0" applyNumberFormat="1" applyFont="1" applyFill="1" applyBorder="1" applyAlignment="1" applyProtection="1">
      <alignment horizontal="center" vertical="center"/>
      <protection locked="0"/>
    </xf>
    <xf numFmtId="0" fontId="4" fillId="35" borderId="77" xfId="0" applyNumberFormat="1" applyFont="1" applyFill="1" applyBorder="1" applyAlignment="1" applyProtection="1">
      <alignment horizontal="center" vertical="center"/>
      <protection locked="0"/>
    </xf>
    <xf numFmtId="0" fontId="9" fillId="0" borderId="110" xfId="0" applyFont="1" applyBorder="1" applyAlignment="1" applyProtection="1">
      <alignment horizontal="left" vertical="center"/>
      <protection/>
    </xf>
    <xf numFmtId="0" fontId="9" fillId="0" borderId="111" xfId="0" applyFont="1" applyBorder="1" applyAlignment="1" applyProtection="1">
      <alignment horizontal="left" vertical="center"/>
      <protection/>
    </xf>
    <xf numFmtId="0" fontId="9" fillId="0" borderId="112" xfId="0" applyFont="1" applyBorder="1" applyAlignment="1" applyProtection="1">
      <alignment horizontal="left" vertical="center"/>
      <protection/>
    </xf>
    <xf numFmtId="0" fontId="9" fillId="0" borderId="113" xfId="0" applyFont="1" applyBorder="1" applyAlignment="1" applyProtection="1">
      <alignment horizontal="left" vertical="center"/>
      <protection/>
    </xf>
    <xf numFmtId="0" fontId="9" fillId="0" borderId="114" xfId="0" applyFont="1" applyBorder="1" applyAlignment="1" applyProtection="1">
      <alignment horizontal="left" vertical="center"/>
      <protection/>
    </xf>
    <xf numFmtId="0" fontId="9" fillId="0" borderId="115" xfId="0" applyFont="1" applyBorder="1" applyAlignment="1" applyProtection="1">
      <alignment horizontal="left" vertical="center"/>
      <protection/>
    </xf>
    <xf numFmtId="0" fontId="7" fillId="0" borderId="12" xfId="0" applyFont="1" applyBorder="1" applyAlignment="1" applyProtection="1">
      <alignment horizontal="center" vertical="center" wrapText="1"/>
      <protection/>
    </xf>
    <xf numFmtId="0" fontId="7" fillId="0" borderId="34" xfId="0" applyFont="1" applyBorder="1" applyAlignment="1" applyProtection="1">
      <alignment horizontal="center" vertical="center"/>
      <protection/>
    </xf>
    <xf numFmtId="0" fontId="9" fillId="0" borderId="116"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7" fillId="0" borderId="38"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83" fontId="9" fillId="35" borderId="117" xfId="0" applyNumberFormat="1" applyFont="1" applyFill="1" applyBorder="1" applyAlignment="1" applyProtection="1">
      <alignment horizontal="center" vertical="center"/>
      <protection locked="0"/>
    </xf>
    <xf numFmtId="183" fontId="9" fillId="35" borderId="118" xfId="0" applyNumberFormat="1" applyFont="1" applyFill="1" applyBorder="1" applyAlignment="1" applyProtection="1">
      <alignment horizontal="center" vertical="center"/>
      <protection locked="0"/>
    </xf>
    <xf numFmtId="49" fontId="9" fillId="0" borderId="90" xfId="0" applyNumberFormat="1" applyFont="1" applyBorder="1" applyAlignment="1">
      <alignment horizontal="left" vertical="center"/>
    </xf>
    <xf numFmtId="49" fontId="9" fillId="0" borderId="46" xfId="0" applyNumberFormat="1" applyFont="1" applyBorder="1" applyAlignment="1">
      <alignment horizontal="left" vertical="center"/>
    </xf>
    <xf numFmtId="49" fontId="9" fillId="0" borderId="91" xfId="0" applyNumberFormat="1" applyFont="1" applyBorder="1" applyAlignment="1">
      <alignment horizontal="left" vertical="center"/>
    </xf>
    <xf numFmtId="0" fontId="4" fillId="35" borderId="17" xfId="0" applyNumberFormat="1" applyFont="1" applyFill="1" applyBorder="1" applyAlignment="1" applyProtection="1">
      <alignment horizontal="left" vertical="center"/>
      <protection locked="0"/>
    </xf>
    <xf numFmtId="0" fontId="10" fillId="0" borderId="58"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17" xfId="0" applyFont="1" applyBorder="1" applyAlignment="1" applyProtection="1">
      <alignment vertical="center"/>
      <protection/>
    </xf>
    <xf numFmtId="0" fontId="4" fillId="35" borderId="119" xfId="0" applyNumberFormat="1" applyFont="1" applyFill="1" applyBorder="1" applyAlignment="1" applyProtection="1">
      <alignment horizontal="left" vertical="center"/>
      <protection locked="0"/>
    </xf>
    <xf numFmtId="0" fontId="4" fillId="35" borderId="56" xfId="0" applyNumberFormat="1" applyFont="1" applyFill="1" applyBorder="1" applyAlignment="1" applyProtection="1">
      <alignment horizontal="left" vertical="center"/>
      <protection locked="0"/>
    </xf>
    <xf numFmtId="0" fontId="0" fillId="0" borderId="0" xfId="0" applyAlignment="1" applyProtection="1">
      <alignment horizontal="left"/>
      <protection/>
    </xf>
    <xf numFmtId="0" fontId="5" fillId="0" borderId="5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10" fillId="0" borderId="120"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4" xfId="0" applyFont="1" applyBorder="1" applyAlignment="1" applyProtection="1">
      <alignment vertical="center"/>
      <protection/>
    </xf>
    <xf numFmtId="0" fontId="4" fillId="35" borderId="121" xfId="0" applyNumberFormat="1" applyFont="1" applyFill="1" applyBorder="1" applyAlignment="1" applyProtection="1">
      <alignment horizontal="left" vertical="center" wrapText="1"/>
      <protection locked="0"/>
    </xf>
    <xf numFmtId="0" fontId="4" fillId="35" borderId="28" xfId="0" applyNumberFormat="1" applyFont="1" applyFill="1" applyBorder="1" applyAlignment="1" applyProtection="1">
      <alignment horizontal="left" vertical="center" wrapText="1"/>
      <protection locked="0"/>
    </xf>
    <xf numFmtId="0" fontId="4" fillId="35" borderId="11" xfId="0" applyNumberFormat="1" applyFont="1" applyFill="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xf>
    <xf numFmtId="0" fontId="4" fillId="0" borderId="28"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5" fillId="0" borderId="78"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0" fillId="0" borderId="0" xfId="0" applyAlignment="1" applyProtection="1">
      <alignment horizontal="left" vertical="center"/>
      <protection/>
    </xf>
    <xf numFmtId="0" fontId="11" fillId="0" borderId="58" xfId="0" applyFont="1" applyBorder="1" applyAlignment="1" applyProtection="1">
      <alignment vertical="center"/>
      <protection/>
    </xf>
    <xf numFmtId="0" fontId="10" fillId="0" borderId="58" xfId="0" applyFont="1" applyBorder="1" applyAlignment="1" applyProtection="1">
      <alignment vertical="center" wrapText="1"/>
      <protection/>
    </xf>
    <xf numFmtId="0" fontId="11" fillId="0" borderId="15" xfId="0" applyFont="1" applyBorder="1" applyAlignment="1" applyProtection="1">
      <alignment vertical="center"/>
      <protection/>
    </xf>
    <xf numFmtId="0" fontId="11" fillId="0" borderId="17"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17" xfId="0" applyFont="1" applyBorder="1" applyAlignment="1" applyProtection="1">
      <alignment vertical="center"/>
      <protection/>
    </xf>
    <xf numFmtId="42" fontId="7" fillId="0" borderId="0" xfId="0" applyNumberFormat="1" applyFont="1" applyFill="1" applyBorder="1" applyAlignment="1" applyProtection="1">
      <alignment horizontal="center" vertical="center" wrapText="1"/>
      <protection/>
    </xf>
    <xf numFmtId="42" fontId="7" fillId="0" borderId="0" xfId="0" applyNumberFormat="1" applyFont="1" applyFill="1" applyBorder="1" applyAlignment="1" applyProtection="1">
      <alignment horizontal="center" vertical="center"/>
      <protection/>
    </xf>
    <xf numFmtId="42" fontId="7" fillId="0" borderId="122" xfId="0" applyNumberFormat="1" applyFont="1" applyFill="1" applyBorder="1" applyAlignment="1" applyProtection="1">
      <alignment horizontal="center" vertical="center"/>
      <protection/>
    </xf>
    <xf numFmtId="3" fontId="7" fillId="0" borderId="0" xfId="0" applyNumberFormat="1" applyFont="1" applyFill="1" applyBorder="1" applyAlignment="1" applyProtection="1">
      <alignment horizontal="center" vertical="center" wrapText="1"/>
      <protection/>
    </xf>
    <xf numFmtId="3" fontId="7" fillId="0" borderId="0" xfId="0" applyNumberFormat="1" applyFont="1" applyFill="1" applyBorder="1" applyAlignment="1" applyProtection="1">
      <alignment horizontal="center" vertical="center"/>
      <protection/>
    </xf>
    <xf numFmtId="3" fontId="7" fillId="0" borderId="122" xfId="0" applyNumberFormat="1"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9" fillId="0" borderId="123" xfId="0" applyFont="1" applyFill="1" applyBorder="1" applyAlignment="1" applyProtection="1">
      <alignment horizontal="center"/>
      <protection/>
    </xf>
    <xf numFmtId="0" fontId="9" fillId="0" borderId="124" xfId="0" applyFont="1" applyFill="1" applyBorder="1" applyAlignment="1" applyProtection="1">
      <alignment horizontal="center"/>
      <protection/>
    </xf>
    <xf numFmtId="0" fontId="9" fillId="0" borderId="13"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17" fillId="0" borderId="125" xfId="0" applyFont="1" applyFill="1" applyBorder="1" applyAlignment="1" applyProtection="1">
      <alignment horizontal="center" vertical="center" wrapText="1"/>
      <protection/>
    </xf>
    <xf numFmtId="0" fontId="17" fillId="0" borderId="126" xfId="0" applyFont="1" applyFill="1" applyBorder="1" applyAlignment="1" applyProtection="1">
      <alignment horizontal="center" vertical="center" wrapText="1"/>
      <protection/>
    </xf>
    <xf numFmtId="3" fontId="16" fillId="0" borderId="0" xfId="0" applyNumberFormat="1" applyFont="1" applyBorder="1" applyAlignment="1">
      <alignment horizontal="center" vertical="center"/>
    </xf>
    <xf numFmtId="0" fontId="12" fillId="0" borderId="12" xfId="0" applyFont="1" applyBorder="1" applyAlignment="1" applyProtection="1">
      <alignment horizontal="center" vertical="center" wrapText="1"/>
      <protection/>
    </xf>
    <xf numFmtId="0" fontId="12" fillId="0" borderId="36" xfId="0" applyFont="1" applyBorder="1" applyAlignment="1" applyProtection="1">
      <alignment horizontal="center" vertical="center" wrapText="1"/>
      <protection/>
    </xf>
    <xf numFmtId="42" fontId="1" fillId="30" borderId="127" xfId="0" applyNumberFormat="1" applyFont="1" applyFill="1" applyBorder="1" applyAlignment="1" applyProtection="1">
      <alignment horizontal="right" vertical="center"/>
      <protection/>
    </xf>
    <xf numFmtId="0" fontId="15" fillId="0" borderId="59" xfId="0" applyFont="1" applyBorder="1" applyAlignment="1" applyProtection="1">
      <alignment horizontal="right" vertical="center"/>
      <protection/>
    </xf>
    <xf numFmtId="0" fontId="15" fillId="0" borderId="128" xfId="0" applyFont="1" applyBorder="1" applyAlignment="1" applyProtection="1">
      <alignment horizontal="right" vertical="center"/>
      <protection/>
    </xf>
    <xf numFmtId="0" fontId="9" fillId="0" borderId="114"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42" fontId="1" fillId="30" borderId="59" xfId="0" applyNumberFormat="1" applyFont="1" applyFill="1" applyBorder="1" applyAlignment="1" applyProtection="1">
      <alignment horizontal="right" vertical="center"/>
      <protection/>
    </xf>
    <xf numFmtId="42" fontId="1" fillId="30" borderId="128" xfId="0" applyNumberFormat="1" applyFont="1" applyFill="1" applyBorder="1" applyAlignment="1" applyProtection="1">
      <alignment horizontal="right" vertical="center"/>
      <protection/>
    </xf>
    <xf numFmtId="0" fontId="7" fillId="0" borderId="125" xfId="0" applyFont="1" applyFill="1" applyBorder="1" applyAlignment="1" applyProtection="1">
      <alignment horizontal="center" vertical="center" wrapText="1"/>
      <protection/>
    </xf>
    <xf numFmtId="0" fontId="7" fillId="0" borderId="126" xfId="0" applyFont="1" applyFill="1" applyBorder="1" applyAlignment="1" applyProtection="1">
      <alignment horizontal="center" vertical="center" wrapText="1"/>
      <protection/>
    </xf>
    <xf numFmtId="0" fontId="8" fillId="0" borderId="66"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27"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8" fillId="0" borderId="128" xfId="0" applyFont="1" applyBorder="1" applyAlignment="1" applyProtection="1">
      <alignment horizontal="center" vertical="center"/>
      <protection/>
    </xf>
    <xf numFmtId="0" fontId="9" fillId="0" borderId="0" xfId="0" applyFont="1" applyAlignment="1" applyProtection="1">
      <alignment horizontal="right" vertical="center"/>
      <protection/>
    </xf>
    <xf numFmtId="0" fontId="0" fillId="0" borderId="122" xfId="0" applyBorder="1" applyAlignment="1" applyProtection="1">
      <alignment horizontal="right" vertical="center"/>
      <protection/>
    </xf>
    <xf numFmtId="0" fontId="8" fillId="0" borderId="54" xfId="0" applyFont="1" applyBorder="1" applyAlignment="1" applyProtection="1">
      <alignment horizontal="center" vertical="center"/>
      <protection/>
    </xf>
    <xf numFmtId="0" fontId="8" fillId="0" borderId="12" xfId="0" applyFont="1" applyFill="1" applyBorder="1" applyAlignment="1" applyProtection="1">
      <alignment horizontal="center" vertical="center" wrapText="1"/>
      <protection/>
    </xf>
    <xf numFmtId="0" fontId="8" fillId="0" borderId="6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xdr:row>
      <xdr:rowOff>57150</xdr:rowOff>
    </xdr:from>
    <xdr:to>
      <xdr:col>9</xdr:col>
      <xdr:colOff>190500</xdr:colOff>
      <xdr:row>3</xdr:row>
      <xdr:rowOff>219075</xdr:rowOff>
    </xdr:to>
    <xdr:sp>
      <xdr:nvSpPr>
        <xdr:cNvPr id="1" name="Rectangle 1"/>
        <xdr:cNvSpPr>
          <a:spLocks/>
        </xdr:cNvSpPr>
      </xdr:nvSpPr>
      <xdr:spPr>
        <a:xfrm>
          <a:off x="6229350" y="676275"/>
          <a:ext cx="371475"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66675</xdr:rowOff>
    </xdr:from>
    <xdr:to>
      <xdr:col>1</xdr:col>
      <xdr:colOff>514350</xdr:colOff>
      <xdr:row>37</xdr:row>
      <xdr:rowOff>219075</xdr:rowOff>
    </xdr:to>
    <xdr:sp>
      <xdr:nvSpPr>
        <xdr:cNvPr id="2" name="Rectangle 1"/>
        <xdr:cNvSpPr>
          <a:spLocks/>
        </xdr:cNvSpPr>
      </xdr:nvSpPr>
      <xdr:spPr>
        <a:xfrm>
          <a:off x="1076325" y="10248900"/>
          <a:ext cx="36195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38</xdr:row>
      <xdr:rowOff>66675</xdr:rowOff>
    </xdr:from>
    <xdr:to>
      <xdr:col>1</xdr:col>
      <xdr:colOff>514350</xdr:colOff>
      <xdr:row>38</xdr:row>
      <xdr:rowOff>219075</xdr:rowOff>
    </xdr:to>
    <xdr:sp>
      <xdr:nvSpPr>
        <xdr:cNvPr id="3" name="Rectangle 1"/>
        <xdr:cNvSpPr>
          <a:spLocks/>
        </xdr:cNvSpPr>
      </xdr:nvSpPr>
      <xdr:spPr>
        <a:xfrm>
          <a:off x="1076325" y="10534650"/>
          <a:ext cx="361950" cy="152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114300</xdr:colOff>
      <xdr:row>7</xdr:row>
      <xdr:rowOff>0</xdr:rowOff>
    </xdr:from>
    <xdr:ext cx="2162175" cy="514350"/>
    <xdr:sp>
      <xdr:nvSpPr>
        <xdr:cNvPr id="4" name="テキスト ボックス 2"/>
        <xdr:cNvSpPr txBox="1">
          <a:spLocks noChangeArrowheads="1"/>
        </xdr:cNvSpPr>
      </xdr:nvSpPr>
      <xdr:spPr>
        <a:xfrm>
          <a:off x="8086725" y="1323975"/>
          <a:ext cx="2162175" cy="514350"/>
        </a:xfrm>
        <a:prstGeom prst="rect">
          <a:avLst/>
        </a:prstGeom>
        <a:solidFill>
          <a:srgbClr val="FFFF00"/>
        </a:solidFill>
        <a:ln w="9525" cmpd="sng">
          <a:noFill/>
        </a:ln>
      </xdr:spPr>
      <xdr:txBody>
        <a:bodyPr vertOverflow="clip" wrap="square"/>
        <a:p>
          <a:pPr algn="l">
            <a:defRPr/>
          </a:pPr>
          <a:r>
            <a:rPr lang="en-US" cap="none" sz="1050" b="1" i="0" u="none" baseline="0">
              <a:solidFill>
                <a:srgbClr val="DD0806"/>
              </a:solidFill>
              <a:latin typeface="ＭＳ Ｐゴシック"/>
              <a:ea typeface="ＭＳ Ｐゴシック"/>
              <a:cs typeface="ＭＳ Ｐゴシック"/>
            </a:rPr>
            <a:t>Erly discount :due Jul. 13th
</a:t>
          </a:r>
          <a:r>
            <a:rPr lang="en-US" cap="none" sz="1050" b="1" i="0" u="none" baseline="0">
              <a:solidFill>
                <a:srgbClr val="DD0806"/>
              </a:solidFill>
              <a:latin typeface="ＭＳ Ｐゴシック"/>
              <a:ea typeface="ＭＳ Ｐゴシック"/>
              <a:cs typeface="ＭＳ Ｐゴシック"/>
            </a:rPr>
            <a:t>Application deadline:Aug.31th</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zoomScale="85" zoomScaleNormal="85" zoomScaleSheetLayoutView="85" zoomScalePageLayoutView="0" workbookViewId="0" topLeftCell="A15">
      <selection activeCell="C23" sqref="C23"/>
    </sheetView>
  </sheetViews>
  <sheetFormatPr defaultColWidth="13.00390625" defaultRowHeight="13.5"/>
  <cols>
    <col min="1" max="1" width="12.00390625" style="145" customWidth="1"/>
    <col min="2" max="2" width="8.875" style="145" customWidth="1"/>
    <col min="3" max="3" width="8.125" style="1" customWidth="1"/>
    <col min="4" max="4" width="11.375" style="1" customWidth="1"/>
    <col min="5" max="5" width="8.00390625" style="1" customWidth="1"/>
    <col min="6" max="6" width="7.625" style="1" customWidth="1"/>
    <col min="7" max="7" width="9.375" style="1" customWidth="1"/>
    <col min="8" max="8" width="10.125" style="1" customWidth="1"/>
    <col min="9" max="9" width="8.625" style="1" customWidth="1"/>
    <col min="10" max="10" width="20.50390625" style="1" customWidth="1"/>
    <col min="11" max="11" width="25.00390625" style="1" customWidth="1"/>
    <col min="12" max="16384" width="13.00390625" style="1" customWidth="1"/>
  </cols>
  <sheetData>
    <row r="1" spans="1:10" ht="19.5" customHeight="1">
      <c r="A1" s="212" t="s">
        <v>19</v>
      </c>
      <c r="B1" s="212"/>
      <c r="C1" s="213"/>
      <c r="D1" s="213"/>
      <c r="E1" s="213"/>
      <c r="F1" s="215" t="s">
        <v>14</v>
      </c>
      <c r="G1" s="215"/>
      <c r="H1" s="215"/>
      <c r="I1" s="215"/>
      <c r="J1" s="215"/>
    </row>
    <row r="2" spans="1:10" ht="26.25">
      <c r="A2" s="214"/>
      <c r="B2" s="214"/>
      <c r="C2" s="214"/>
      <c r="D2" s="214"/>
      <c r="E2" s="214"/>
      <c r="F2" s="216"/>
      <c r="G2" s="217"/>
      <c r="H2" s="217"/>
      <c r="I2" s="217"/>
      <c r="J2" s="217"/>
    </row>
    <row r="3" spans="1:10" ht="3" customHeight="1">
      <c r="A3" s="218"/>
      <c r="B3" s="218"/>
      <c r="C3" s="219"/>
      <c r="D3" s="219"/>
      <c r="E3" s="219"/>
      <c r="F3" s="219"/>
      <c r="G3" s="219"/>
      <c r="H3" s="219"/>
      <c r="I3" s="219"/>
      <c r="J3" s="219"/>
    </row>
    <row r="4" spans="1:10" ht="21.75" customHeight="1">
      <c r="A4" s="230" t="s">
        <v>20</v>
      </c>
      <c r="B4" s="230"/>
      <c r="C4" s="230"/>
      <c r="D4" s="230"/>
      <c r="E4" s="230"/>
      <c r="F4" s="230"/>
      <c r="G4" s="230"/>
      <c r="H4" s="230"/>
      <c r="I4" s="228" t="s">
        <v>21</v>
      </c>
      <c r="J4" s="229"/>
    </row>
    <row r="5" spans="1:14" ht="4.5" customHeight="1">
      <c r="A5" s="223"/>
      <c r="B5" s="223"/>
      <c r="C5" s="224"/>
      <c r="D5" s="224"/>
      <c r="E5" s="224"/>
      <c r="F5" s="224"/>
      <c r="G5" s="224"/>
      <c r="H5" s="224"/>
      <c r="I5" s="224"/>
      <c r="J5" s="224"/>
      <c r="N5" s="122"/>
    </row>
    <row r="6" spans="1:14" ht="4.5" customHeight="1" thickBot="1">
      <c r="A6" s="123"/>
      <c r="B6" s="123"/>
      <c r="C6" s="124"/>
      <c r="D6" s="124"/>
      <c r="E6" s="124"/>
      <c r="F6" s="124"/>
      <c r="G6" s="124"/>
      <c r="H6" s="124"/>
      <c r="I6" s="124"/>
      <c r="J6" s="124"/>
      <c r="N6" s="122"/>
    </row>
    <row r="7" spans="1:13" ht="24.75" thickBot="1">
      <c r="A7" s="225" t="s">
        <v>22</v>
      </c>
      <c r="B7" s="226"/>
      <c r="C7" s="227"/>
      <c r="D7" s="227"/>
      <c r="E7" s="227"/>
      <c r="F7" s="232" t="s">
        <v>9</v>
      </c>
      <c r="G7" s="232"/>
      <c r="H7" s="220"/>
      <c r="I7" s="221"/>
      <c r="J7" s="222"/>
      <c r="K7" s="2"/>
      <c r="L7" s="2"/>
      <c r="M7" s="2"/>
    </row>
    <row r="8" spans="1:10" ht="17.25" customHeight="1">
      <c r="A8" s="166" t="s">
        <v>26</v>
      </c>
      <c r="B8" s="167"/>
      <c r="C8" s="174" t="s">
        <v>23</v>
      </c>
      <c r="D8" s="170"/>
      <c r="E8" s="149" t="s">
        <v>24</v>
      </c>
      <c r="F8" s="170" t="s">
        <v>25</v>
      </c>
      <c r="G8" s="171"/>
      <c r="H8" s="125" t="s">
        <v>18</v>
      </c>
      <c r="I8" s="177"/>
      <c r="J8" s="178"/>
    </row>
    <row r="9" spans="1:10" ht="31.5" customHeight="1">
      <c r="A9" s="168"/>
      <c r="B9" s="169"/>
      <c r="C9" s="175"/>
      <c r="D9" s="172"/>
      <c r="E9" s="150"/>
      <c r="F9" s="172"/>
      <c r="G9" s="173"/>
      <c r="H9" s="126" t="s">
        <v>17</v>
      </c>
      <c r="I9" s="98"/>
      <c r="J9" s="127" t="s">
        <v>16</v>
      </c>
    </row>
    <row r="10" spans="1:10" ht="24" customHeight="1">
      <c r="A10" s="187" t="s">
        <v>27</v>
      </c>
      <c r="B10" s="188"/>
      <c r="C10" s="189"/>
      <c r="D10" s="189"/>
      <c r="E10" s="189"/>
      <c r="F10" s="189"/>
      <c r="G10" s="189"/>
      <c r="H10" s="189"/>
      <c r="I10" s="189"/>
      <c r="J10" s="190"/>
    </row>
    <row r="11" spans="1:10" ht="24" customHeight="1">
      <c r="A11" s="187" t="s">
        <v>28</v>
      </c>
      <c r="B11" s="188"/>
      <c r="C11" s="185"/>
      <c r="D11" s="185"/>
      <c r="E11" s="185"/>
      <c r="F11" s="185"/>
      <c r="G11" s="185"/>
      <c r="H11" s="185"/>
      <c r="I11" s="185"/>
      <c r="J11" s="186"/>
    </row>
    <row r="12" spans="1:10" ht="19.5" customHeight="1">
      <c r="A12" s="200" t="s">
        <v>29</v>
      </c>
      <c r="B12" s="201"/>
      <c r="C12" s="151" t="s">
        <v>30</v>
      </c>
      <c r="D12" s="291"/>
      <c r="E12" s="292"/>
      <c r="F12" s="242" t="s">
        <v>31</v>
      </c>
      <c r="G12" s="243"/>
      <c r="H12" s="197"/>
      <c r="I12" s="240"/>
      <c r="J12" s="241"/>
    </row>
    <row r="13" spans="1:10" ht="26.25" customHeight="1">
      <c r="A13" s="202"/>
      <c r="B13" s="203"/>
      <c r="C13" s="268"/>
      <c r="D13" s="268"/>
      <c r="E13" s="268"/>
      <c r="F13" s="268"/>
      <c r="G13" s="268"/>
      <c r="H13" s="268"/>
      <c r="I13" s="268"/>
      <c r="J13" s="269"/>
    </row>
    <row r="14" spans="1:11" ht="22.5" customHeight="1">
      <c r="A14" s="202"/>
      <c r="B14" s="203"/>
      <c r="C14" s="130" t="s">
        <v>4</v>
      </c>
      <c r="D14" s="197" t="s">
        <v>15</v>
      </c>
      <c r="E14" s="198"/>
      <c r="F14" s="199"/>
      <c r="G14" s="131" t="s">
        <v>8</v>
      </c>
      <c r="H14" s="198" t="s">
        <v>15</v>
      </c>
      <c r="I14" s="198"/>
      <c r="J14" s="287"/>
      <c r="K14" s="2"/>
    </row>
    <row r="15" spans="1:10" ht="25.5" customHeight="1" thickBot="1">
      <c r="A15" s="204"/>
      <c r="B15" s="205"/>
      <c r="C15" s="132" t="s">
        <v>7</v>
      </c>
      <c r="D15" s="237"/>
      <c r="E15" s="238"/>
      <c r="F15" s="238"/>
      <c r="G15" s="238"/>
      <c r="H15" s="238"/>
      <c r="I15" s="238"/>
      <c r="J15" s="239"/>
    </row>
    <row r="16" spans="1:10" ht="4.5" customHeight="1" thickTop="1">
      <c r="A16" s="128"/>
      <c r="B16" s="129"/>
      <c r="C16" s="133"/>
      <c r="D16" s="134"/>
      <c r="E16" s="134"/>
      <c r="F16" s="134"/>
      <c r="G16" s="134"/>
      <c r="H16" s="134"/>
      <c r="I16" s="134"/>
      <c r="J16" s="135"/>
    </row>
    <row r="17" spans="1:11" ht="25.5" customHeight="1">
      <c r="A17" s="193" t="s">
        <v>32</v>
      </c>
      <c r="B17" s="194"/>
      <c r="C17" s="99"/>
      <c r="D17" s="280" t="s">
        <v>33</v>
      </c>
      <c r="E17" s="281"/>
      <c r="F17" s="281"/>
      <c r="G17" s="281"/>
      <c r="H17" s="244"/>
      <c r="I17" s="244"/>
      <c r="J17" s="245"/>
      <c r="K17" s="231" t="str">
        <f>IF(C17+C18&gt;=2,"複数が選択されています。どれか１つにして下さい","  ")</f>
        <v>  </v>
      </c>
    </row>
    <row r="18" spans="1:11" ht="25.5" customHeight="1" thickBot="1">
      <c r="A18" s="235" t="s">
        <v>86</v>
      </c>
      <c r="B18" s="236"/>
      <c r="C18" s="100"/>
      <c r="D18" s="179" t="s">
        <v>87</v>
      </c>
      <c r="E18" s="180"/>
      <c r="F18" s="180"/>
      <c r="G18" s="180"/>
      <c r="H18" s="206"/>
      <c r="I18" s="206"/>
      <c r="J18" s="207"/>
      <c r="K18" s="231"/>
    </row>
    <row r="19" spans="1:12" ht="24" customHeight="1" thickBot="1" thickTop="1">
      <c r="A19" s="210" t="s">
        <v>34</v>
      </c>
      <c r="B19" s="211"/>
      <c r="C19" s="101"/>
      <c r="D19" s="181" t="s">
        <v>35</v>
      </c>
      <c r="E19" s="181"/>
      <c r="F19" s="181"/>
      <c r="G19" s="181"/>
      <c r="H19" s="181"/>
      <c r="I19" s="136"/>
      <c r="J19" s="137"/>
      <c r="L19" s="138"/>
    </row>
    <row r="20" spans="1:10" ht="21.75" customHeight="1" thickTop="1">
      <c r="A20" s="233" t="s">
        <v>36</v>
      </c>
      <c r="B20" s="208">
        <f>'参加費詳細(確認用） '!F25</f>
        <v>33700</v>
      </c>
      <c r="C20" s="209"/>
      <c r="D20" s="284" t="s">
        <v>37</v>
      </c>
      <c r="E20" s="285"/>
      <c r="F20" s="285"/>
      <c r="G20" s="286"/>
      <c r="H20" s="191" t="s">
        <v>39</v>
      </c>
      <c r="I20" s="282">
        <v>1</v>
      </c>
      <c r="J20" s="278" t="s">
        <v>40</v>
      </c>
    </row>
    <row r="21" spans="1:11" ht="21.75" customHeight="1" thickBot="1">
      <c r="A21" s="234"/>
      <c r="B21" s="195">
        <f>'参加費詳細(確認用） '!F27</f>
        <v>35700</v>
      </c>
      <c r="C21" s="196"/>
      <c r="D21" s="182" t="s">
        <v>38</v>
      </c>
      <c r="E21" s="183"/>
      <c r="F21" s="183"/>
      <c r="G21" s="184"/>
      <c r="H21" s="192"/>
      <c r="I21" s="283"/>
      <c r="J21" s="279"/>
      <c r="K21" s="252" t="str">
        <f>IF(C22+C23+C24&gt;=2,"複数が選択されています。どれか１つにして下さい","  ")</f>
        <v>  </v>
      </c>
    </row>
    <row r="22" spans="1:11" ht="21.75" customHeight="1">
      <c r="A22" s="276" t="s">
        <v>43</v>
      </c>
      <c r="B22" s="277"/>
      <c r="C22" s="102">
        <v>1</v>
      </c>
      <c r="D22" s="273" t="s">
        <v>44</v>
      </c>
      <c r="E22" s="274"/>
      <c r="F22" s="275"/>
      <c r="G22" s="260"/>
      <c r="H22" s="256" t="s">
        <v>41</v>
      </c>
      <c r="I22" s="262">
        <v>1</v>
      </c>
      <c r="J22" s="258" t="s">
        <v>42</v>
      </c>
      <c r="K22" s="252"/>
    </row>
    <row r="23" spans="1:11" ht="24" customHeight="1">
      <c r="A23" s="202"/>
      <c r="B23" s="203"/>
      <c r="C23" s="103"/>
      <c r="D23" s="270" t="s">
        <v>45</v>
      </c>
      <c r="E23" s="271"/>
      <c r="F23" s="272"/>
      <c r="G23" s="261"/>
      <c r="H23" s="257"/>
      <c r="I23" s="263"/>
      <c r="J23" s="259"/>
      <c r="K23" s="252" t="str">
        <f>IF(I22+C22+C23=1,"入会の方法：継続or新入会／払込方法をチェックして下さい"," ")</f>
        <v> </v>
      </c>
    </row>
    <row r="24" spans="1:11" ht="15" customHeight="1" thickBot="1">
      <c r="A24" s="202"/>
      <c r="B24" s="203"/>
      <c r="C24" s="162"/>
      <c r="D24" s="253" t="s">
        <v>94</v>
      </c>
      <c r="E24" s="254"/>
      <c r="F24" s="255"/>
      <c r="G24" s="261"/>
      <c r="H24" s="257"/>
      <c r="I24" s="264"/>
      <c r="J24" s="259"/>
      <c r="K24" s="252"/>
    </row>
    <row r="25" spans="1:11" ht="19.5" customHeight="1" thickTop="1">
      <c r="A25" s="265" t="s">
        <v>46</v>
      </c>
      <c r="B25" s="266"/>
      <c r="C25" s="266"/>
      <c r="D25" s="266"/>
      <c r="E25" s="266"/>
      <c r="F25" s="266"/>
      <c r="G25" s="266"/>
      <c r="H25" s="266"/>
      <c r="I25" s="266"/>
      <c r="J25" s="267"/>
      <c r="K25" s="139"/>
    </row>
    <row r="26" spans="1:10" ht="30.75" customHeight="1">
      <c r="A26" s="305" t="s">
        <v>47</v>
      </c>
      <c r="B26" s="306"/>
      <c r="C26" s="147"/>
      <c r="D26" s="249" t="s">
        <v>91</v>
      </c>
      <c r="E26" s="250"/>
      <c r="F26" s="250"/>
      <c r="G26" s="250"/>
      <c r="H26" s="250"/>
      <c r="I26" s="250"/>
      <c r="J26" s="251"/>
    </row>
    <row r="27" spans="1:10" ht="15.75" customHeight="1">
      <c r="A27" s="305" t="s">
        <v>48</v>
      </c>
      <c r="B27" s="306"/>
      <c r="C27" s="147"/>
      <c r="D27" s="309" t="s">
        <v>93</v>
      </c>
      <c r="E27" s="289"/>
      <c r="F27" s="289"/>
      <c r="G27" s="289"/>
      <c r="H27" s="289"/>
      <c r="I27" s="289"/>
      <c r="J27" s="290"/>
    </row>
    <row r="28" spans="1:10" ht="23.25" customHeight="1">
      <c r="A28" s="305" t="s">
        <v>49</v>
      </c>
      <c r="B28" s="306"/>
      <c r="C28" s="147"/>
      <c r="D28" s="246" t="s">
        <v>92</v>
      </c>
      <c r="E28" s="247"/>
      <c r="F28" s="247"/>
      <c r="G28" s="247"/>
      <c r="H28" s="247"/>
      <c r="I28" s="247"/>
      <c r="J28" s="248"/>
    </row>
    <row r="29" spans="1:10" ht="19.5" customHeight="1">
      <c r="A29" s="305" t="s">
        <v>50</v>
      </c>
      <c r="B29" s="306"/>
      <c r="C29" s="147"/>
      <c r="D29" s="308" t="s">
        <v>56</v>
      </c>
      <c r="E29" s="310"/>
      <c r="F29" s="310"/>
      <c r="G29" s="310"/>
      <c r="H29" s="310"/>
      <c r="I29" s="310"/>
      <c r="J29" s="311"/>
    </row>
    <row r="30" spans="1:10" ht="15.75" customHeight="1">
      <c r="A30" s="305" t="s">
        <v>51</v>
      </c>
      <c r="B30" s="306"/>
      <c r="C30" s="147"/>
      <c r="D30" s="308" t="s">
        <v>57</v>
      </c>
      <c r="E30" s="247"/>
      <c r="F30" s="247"/>
      <c r="G30" s="247"/>
      <c r="H30" s="247"/>
      <c r="I30" s="247"/>
      <c r="J30" s="248"/>
    </row>
    <row r="31" spans="1:10" ht="19.5" customHeight="1">
      <c r="A31" s="305" t="s">
        <v>52</v>
      </c>
      <c r="B31" s="306"/>
      <c r="C31" s="147"/>
      <c r="D31" s="312" t="s">
        <v>58</v>
      </c>
      <c r="E31" s="313"/>
      <c r="F31" s="313"/>
      <c r="G31" s="313"/>
      <c r="H31" s="313"/>
      <c r="I31" s="313"/>
      <c r="J31" s="314"/>
    </row>
    <row r="32" spans="1:10" ht="19.5" customHeight="1">
      <c r="A32" s="305" t="s">
        <v>53</v>
      </c>
      <c r="B32" s="306"/>
      <c r="C32" s="147"/>
      <c r="D32" s="288" t="s">
        <v>59</v>
      </c>
      <c r="E32" s="289"/>
      <c r="F32" s="289"/>
      <c r="G32" s="289"/>
      <c r="H32" s="289"/>
      <c r="I32" s="289"/>
      <c r="J32" s="290"/>
    </row>
    <row r="33" spans="1:10" ht="19.5" customHeight="1" thickBot="1">
      <c r="A33" s="294" t="s">
        <v>54</v>
      </c>
      <c r="B33" s="295"/>
      <c r="C33" s="148"/>
      <c r="D33" s="296" t="s">
        <v>60</v>
      </c>
      <c r="E33" s="297"/>
      <c r="F33" s="297"/>
      <c r="G33" s="297"/>
      <c r="H33" s="297"/>
      <c r="I33" s="297"/>
      <c r="J33" s="298"/>
    </row>
    <row r="34" spans="1:10" ht="69" customHeight="1" thickBot="1">
      <c r="A34" s="302" t="s">
        <v>55</v>
      </c>
      <c r="B34" s="303"/>
      <c r="C34" s="304"/>
      <c r="D34" s="299"/>
      <c r="E34" s="300"/>
      <c r="F34" s="300"/>
      <c r="G34" s="300"/>
      <c r="H34" s="300"/>
      <c r="I34" s="300"/>
      <c r="J34" s="301"/>
    </row>
    <row r="35" spans="1:10" ht="13.5">
      <c r="A35" s="140"/>
      <c r="B35" s="140"/>
      <c r="C35" s="141"/>
      <c r="D35" s="141"/>
      <c r="E35" s="141"/>
      <c r="F35" s="141"/>
      <c r="G35" s="142"/>
      <c r="H35" s="143"/>
      <c r="I35" s="143"/>
      <c r="J35" s="143"/>
    </row>
    <row r="36" spans="1:10" ht="45" customHeight="1">
      <c r="A36" s="1"/>
      <c r="B36" s="176" t="s">
        <v>89</v>
      </c>
      <c r="C36" s="176"/>
      <c r="D36" s="176"/>
      <c r="E36" s="176"/>
      <c r="F36" s="176"/>
      <c r="G36" s="176"/>
      <c r="H36" s="176"/>
      <c r="I36" s="176"/>
      <c r="J36" s="176"/>
    </row>
    <row r="37" spans="1:10" ht="12.75">
      <c r="A37" s="144"/>
      <c r="B37" s="144"/>
      <c r="C37" s="144"/>
      <c r="D37" s="144"/>
      <c r="E37" s="144"/>
      <c r="F37" s="144"/>
      <c r="G37" s="144"/>
      <c r="H37" s="144"/>
      <c r="I37" s="144"/>
      <c r="J37" s="144"/>
    </row>
    <row r="38" spans="2:6" ht="22.5" customHeight="1">
      <c r="B38" s="307" t="s">
        <v>61</v>
      </c>
      <c r="C38" s="307"/>
      <c r="D38" s="307"/>
      <c r="E38" s="307"/>
      <c r="F38" s="307"/>
    </row>
    <row r="39" spans="2:6" ht="21" customHeight="1">
      <c r="B39" s="307" t="s">
        <v>88</v>
      </c>
      <c r="C39" s="307"/>
      <c r="D39" s="307"/>
      <c r="E39" s="307"/>
      <c r="F39" s="307"/>
    </row>
    <row r="40" spans="2:7" ht="19.5" customHeight="1">
      <c r="B40" s="293" t="s">
        <v>90</v>
      </c>
      <c r="C40" s="293"/>
      <c r="D40" s="293"/>
      <c r="E40" s="293"/>
      <c r="F40" s="293"/>
      <c r="G40" s="293"/>
    </row>
    <row r="42" ht="12.75">
      <c r="B42" s="146"/>
    </row>
    <row r="43" ht="12.75">
      <c r="B43" s="146"/>
    </row>
  </sheetData>
  <sheetProtection formatCells="0" formatColumns="0" selectLockedCells="1"/>
  <mergeCells count="79">
    <mergeCell ref="D27:J27"/>
    <mergeCell ref="A26:B26"/>
    <mergeCell ref="A32:B32"/>
    <mergeCell ref="A30:B30"/>
    <mergeCell ref="A31:B31"/>
    <mergeCell ref="B38:F38"/>
    <mergeCell ref="A27:B27"/>
    <mergeCell ref="D29:J29"/>
    <mergeCell ref="A29:B29"/>
    <mergeCell ref="D31:J31"/>
    <mergeCell ref="D32:J32"/>
    <mergeCell ref="D12:E12"/>
    <mergeCell ref="B40:G40"/>
    <mergeCell ref="A33:B33"/>
    <mergeCell ref="D33:J33"/>
    <mergeCell ref="D34:J34"/>
    <mergeCell ref="A34:C34"/>
    <mergeCell ref="A28:B28"/>
    <mergeCell ref="B39:F39"/>
    <mergeCell ref="D30:J30"/>
    <mergeCell ref="C13:J13"/>
    <mergeCell ref="D23:F23"/>
    <mergeCell ref="D22:F22"/>
    <mergeCell ref="A22:B24"/>
    <mergeCell ref="J20:J21"/>
    <mergeCell ref="D17:G17"/>
    <mergeCell ref="I20:I21"/>
    <mergeCell ref="D20:G20"/>
    <mergeCell ref="H14:J14"/>
    <mergeCell ref="D28:J28"/>
    <mergeCell ref="D26:J26"/>
    <mergeCell ref="K23:K24"/>
    <mergeCell ref="D24:F24"/>
    <mergeCell ref="H22:H24"/>
    <mergeCell ref="J22:J24"/>
    <mergeCell ref="G22:G24"/>
    <mergeCell ref="K21:K22"/>
    <mergeCell ref="I22:I24"/>
    <mergeCell ref="A25:J25"/>
    <mergeCell ref="I4:J4"/>
    <mergeCell ref="A4:H4"/>
    <mergeCell ref="K17:K18"/>
    <mergeCell ref="F7:G7"/>
    <mergeCell ref="A20:A21"/>
    <mergeCell ref="A18:B18"/>
    <mergeCell ref="D15:J15"/>
    <mergeCell ref="H12:J12"/>
    <mergeCell ref="F12:G12"/>
    <mergeCell ref="H17:J17"/>
    <mergeCell ref="B20:C20"/>
    <mergeCell ref="A19:B19"/>
    <mergeCell ref="A1:E2"/>
    <mergeCell ref="F1:J1"/>
    <mergeCell ref="F2:J2"/>
    <mergeCell ref="A3:J3"/>
    <mergeCell ref="H7:J7"/>
    <mergeCell ref="A5:J5"/>
    <mergeCell ref="A7:B7"/>
    <mergeCell ref="C7:E7"/>
    <mergeCell ref="C11:J11"/>
    <mergeCell ref="A10:B10"/>
    <mergeCell ref="C10:J10"/>
    <mergeCell ref="A11:B11"/>
    <mergeCell ref="H20:H21"/>
    <mergeCell ref="A17:B17"/>
    <mergeCell ref="B21:C21"/>
    <mergeCell ref="D14:F14"/>
    <mergeCell ref="A12:B15"/>
    <mergeCell ref="H18:J18"/>
    <mergeCell ref="A8:B9"/>
    <mergeCell ref="F8:G8"/>
    <mergeCell ref="F9:G9"/>
    <mergeCell ref="C8:D8"/>
    <mergeCell ref="C9:D9"/>
    <mergeCell ref="B36:J36"/>
    <mergeCell ref="I8:J8"/>
    <mergeCell ref="D18:G18"/>
    <mergeCell ref="D19:H19"/>
    <mergeCell ref="D21:G21"/>
  </mergeCells>
  <dataValidations count="14">
    <dataValidation type="whole" allowBlank="1" showInputMessage="1" showErrorMessage="1" imeMode="halfAlpha" sqref="I22:I24">
      <formula1>0</formula1>
      <formula2>3</formula2>
    </dataValidation>
    <dataValidation type="whole" allowBlank="1" showInputMessage="1" showErrorMessage="1" imeMode="halfAlpha" sqref="I20:I21">
      <formula1>1</formula1>
      <formula2>2</formula2>
    </dataValidation>
    <dataValidation type="whole" allowBlank="1" showInputMessage="1" showErrorMessage="1" imeMode="halfAlpha" sqref="C27 C31">
      <formula1>1</formula1>
      <formula2>4</formula2>
    </dataValidation>
    <dataValidation type="whole" allowBlank="1" showInputMessage="1" showErrorMessage="1" sqref="C17:C19">
      <formula1>0</formula1>
      <formula2>1</formula2>
    </dataValidation>
    <dataValidation type="whole" allowBlank="1" showInputMessage="1" showErrorMessage="1" sqref="I8:J8">
      <formula1>15</formula1>
      <formula2>99</formula2>
    </dataValidation>
    <dataValidation type="whole" allowBlank="1" showInputMessage="1" showErrorMessage="1" sqref="I9">
      <formula1>1</formula1>
      <formula2>2</formula2>
    </dataValidation>
    <dataValidation type="textLength" operator="lessThanOrEqual" allowBlank="1" showInputMessage="1" showErrorMessage="1" imeMode="halfAlpha" sqref="D12:E12">
      <formula1>8</formula1>
    </dataValidation>
    <dataValidation type="textLength" allowBlank="1" showInputMessage="1" showErrorMessage="1" sqref="D14:F14 H14:J14">
      <formula1>10</formula1>
      <formula2>13</formula2>
    </dataValidation>
    <dataValidation type="whole" allowBlank="1" showInputMessage="1" showErrorMessage="1" imeMode="halfAlpha" sqref="C26 C28:C29 C32:C33">
      <formula1>1</formula1>
      <formula2>5</formula2>
    </dataValidation>
    <dataValidation type="whole" allowBlank="1" showInputMessage="1" showErrorMessage="1" imeMode="halfAlpha" sqref="C30">
      <formula1>1</formula1>
      <formula2>6</formula2>
    </dataValidation>
    <dataValidation type="whole" allowBlank="1" showInputMessage="1" showErrorMessage="1" imeMode="halfAlpha" sqref="C22:C23">
      <formula1>0</formula1>
      <formula2>1</formula2>
    </dataValidation>
    <dataValidation allowBlank="1" showInputMessage="1" showErrorMessage="1" imeMode="fullKatakana" sqref="C8 E8:F8"/>
    <dataValidation type="whole" allowBlank="1" showInputMessage="1" showErrorMessage="1" imeMode="halfAlpha" sqref="C24">
      <formula1>1</formula1>
      <formula2>1</formula2>
    </dataValidation>
    <dataValidation allowBlank="1" showInputMessage="1" showErrorMessage="1" imeMode="halfAlpha" sqref="D15:J15"/>
  </dataValidations>
  <printOptions horizontalCentered="1" verticalCentered="1"/>
  <pageMargins left="0.25" right="0.25" top="0.75" bottom="0.75" header="0.3" footer="0.3"/>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tabSelected="1" zoomScale="70" zoomScaleNormal="70" workbookViewId="0" topLeftCell="A5">
      <selection activeCell="P18" sqref="P18"/>
    </sheetView>
  </sheetViews>
  <sheetFormatPr defaultColWidth="9.00390625" defaultRowHeight="13.5"/>
  <cols>
    <col min="1" max="1" width="28.625" style="1" customWidth="1"/>
    <col min="2" max="2" width="14.125" style="1" customWidth="1"/>
    <col min="3" max="3" width="6.625" style="1" customWidth="1"/>
    <col min="4" max="4" width="3.375" style="1" customWidth="1"/>
    <col min="5" max="5" width="17.125" style="1" customWidth="1"/>
    <col min="6" max="6" width="5.50390625" style="1" customWidth="1"/>
    <col min="7" max="7" width="3.375" style="1" customWidth="1"/>
    <col min="8" max="8" width="15.125" style="1" customWidth="1"/>
    <col min="9" max="9" width="5.125" style="1" customWidth="1"/>
    <col min="10" max="10" width="3.00390625" style="1" customWidth="1"/>
    <col min="11" max="11" width="17.625" style="1" customWidth="1"/>
    <col min="12" max="12" width="5.00390625" style="1" customWidth="1"/>
    <col min="13" max="13" width="25.50390625" style="1" customWidth="1"/>
    <col min="14" max="16384" width="9.00390625" style="1" customWidth="1"/>
  </cols>
  <sheetData>
    <row r="1" spans="1:10" ht="36.75" customHeight="1" thickBot="1" thickTop="1">
      <c r="A1" s="322" t="s">
        <v>95</v>
      </c>
      <c r="B1" s="322"/>
      <c r="C1" s="322"/>
      <c r="D1" s="322"/>
      <c r="E1" s="322"/>
      <c r="F1" s="348" t="s">
        <v>26</v>
      </c>
      <c r="G1" s="349"/>
      <c r="H1" s="345">
        <f>'参加申込書'!C9</f>
        <v>0</v>
      </c>
      <c r="I1" s="346"/>
      <c r="J1" s="347"/>
    </row>
    <row r="2" spans="1:10" ht="8.25" customHeight="1" thickTop="1">
      <c r="A2" s="322"/>
      <c r="B2" s="322"/>
      <c r="C2" s="322"/>
      <c r="D2" s="322"/>
      <c r="E2" s="322"/>
      <c r="F2" s="3"/>
      <c r="G2" s="5"/>
      <c r="H2" s="6"/>
      <c r="I2" s="6"/>
      <c r="J2" s="6"/>
    </row>
    <row r="3" spans="1:7" ht="6.75" customHeight="1" thickBot="1">
      <c r="A3" s="7"/>
      <c r="B3" s="350"/>
      <c r="C3" s="350"/>
      <c r="D3" s="350"/>
      <c r="E3" s="4"/>
      <c r="F3" s="8"/>
      <c r="G3" s="6"/>
    </row>
    <row r="4" spans="1:13" ht="36.75" customHeight="1" thickBot="1">
      <c r="A4" s="9"/>
      <c r="B4" s="351" t="s">
        <v>62</v>
      </c>
      <c r="C4" s="352"/>
      <c r="D4" s="352"/>
      <c r="E4" s="352"/>
      <c r="F4" s="353"/>
      <c r="G4" s="321" t="s">
        <v>10</v>
      </c>
      <c r="H4" s="342" t="s">
        <v>63</v>
      </c>
      <c r="I4" s="343"/>
      <c r="J4" s="343"/>
      <c r="K4" s="343"/>
      <c r="L4" s="344"/>
      <c r="M4" s="10" t="s">
        <v>11</v>
      </c>
    </row>
    <row r="5" spans="1:13" ht="27" customHeight="1">
      <c r="A5" s="7"/>
      <c r="B5" s="323" t="s">
        <v>12</v>
      </c>
      <c r="C5" s="324"/>
      <c r="D5" s="325" t="s">
        <v>0</v>
      </c>
      <c r="E5" s="335" t="s">
        <v>1</v>
      </c>
      <c r="F5" s="324"/>
      <c r="G5" s="321"/>
      <c r="H5" s="336" t="s">
        <v>2</v>
      </c>
      <c r="I5" s="337"/>
      <c r="J5" s="325" t="s">
        <v>10</v>
      </c>
      <c r="K5" s="323" t="s">
        <v>3</v>
      </c>
      <c r="L5" s="324"/>
      <c r="M5" s="330" t="s">
        <v>85</v>
      </c>
    </row>
    <row r="6" spans="1:13" ht="51" customHeight="1" thickBot="1">
      <c r="A6" s="4"/>
      <c r="B6" s="340" t="s">
        <v>64</v>
      </c>
      <c r="C6" s="341"/>
      <c r="D6" s="326"/>
      <c r="E6" s="327" t="s">
        <v>65</v>
      </c>
      <c r="F6" s="328"/>
      <c r="G6" s="321"/>
      <c r="H6" s="340" t="s">
        <v>64</v>
      </c>
      <c r="I6" s="341"/>
      <c r="J6" s="326"/>
      <c r="K6" s="327" t="s">
        <v>65</v>
      </c>
      <c r="L6" s="328"/>
      <c r="M6" s="331"/>
    </row>
    <row r="7" spans="1:13" s="15" customFormat="1" ht="27" customHeight="1">
      <c r="A7" s="11" t="s">
        <v>70</v>
      </c>
      <c r="B7" s="105" t="s">
        <v>71</v>
      </c>
      <c r="C7" s="106"/>
      <c r="D7" s="13"/>
      <c r="E7" s="109" t="s">
        <v>71</v>
      </c>
      <c r="F7" s="110"/>
      <c r="G7" s="107"/>
      <c r="H7" s="111" t="s">
        <v>71</v>
      </c>
      <c r="I7" s="106"/>
      <c r="J7" s="14"/>
      <c r="K7" s="15" t="s">
        <v>71</v>
      </c>
      <c r="L7" s="16"/>
      <c r="M7" s="331"/>
    </row>
    <row r="8" spans="1:13" s="15" customFormat="1" ht="39" customHeight="1">
      <c r="A8" s="152" t="s">
        <v>66</v>
      </c>
      <c r="B8" s="153">
        <v>25100</v>
      </c>
      <c r="C8" s="17">
        <f>('参加申込書'!C22+'参加申込書'!C23+'参加申込書'!C24)*(1-'参加申込書'!C17)*(1-'参加申込書'!C18)</f>
        <v>1</v>
      </c>
      <c r="D8" s="18"/>
      <c r="E8" s="154">
        <v>27100</v>
      </c>
      <c r="F8" s="19">
        <f>('参加申込書'!C22+'参加申込書'!C23+'参加申込書'!C24)*(1-'参加申込書'!C17)*(1-'参加申込書'!C18)</f>
        <v>1</v>
      </c>
      <c r="G8" s="12"/>
      <c r="H8" s="20">
        <v>38100</v>
      </c>
      <c r="I8" s="21">
        <f>(1-('参加申込書'!C22+'参加申込書'!C23+'参加申込書'!C24))*(1-'参加申込書'!C17)*(1-'参加申込書'!C18)</f>
        <v>0</v>
      </c>
      <c r="J8" s="22"/>
      <c r="K8" s="23">
        <v>40100</v>
      </c>
      <c r="L8" s="24">
        <f>(1-('参加申込書'!C22+'参加申込書'!C23+'参加申込書'!C24))*(1-'参加申込書'!C17)*(1-'参加申込書'!C18)</f>
        <v>0</v>
      </c>
      <c r="M8" s="25"/>
    </row>
    <row r="9" spans="1:13" s="15" customFormat="1" ht="39" customHeight="1" thickBot="1">
      <c r="A9" s="104" t="s">
        <v>67</v>
      </c>
      <c r="B9" s="26">
        <v>3000</v>
      </c>
      <c r="C9" s="27">
        <f>'参加申込書'!C17*('参加申込書'!C22+'参加申込書'!C23+'参加申込書'!C24)</f>
        <v>0</v>
      </c>
      <c r="D9" s="28"/>
      <c r="E9" s="26">
        <v>5000</v>
      </c>
      <c r="F9" s="108">
        <f>'参加申込書'!C17*('参加申込書'!C21+'参加申込書'!C22+'参加申込書'!C23)</f>
        <v>0</v>
      </c>
      <c r="G9" s="31"/>
      <c r="H9" s="26">
        <v>3000</v>
      </c>
      <c r="I9" s="32">
        <f>'参加申込書'!C17*(1-('参加申込書'!C21+'参加申込書'!C22+'参加申込書'!C23))</f>
        <v>0</v>
      </c>
      <c r="J9" s="33"/>
      <c r="K9" s="29">
        <v>5000</v>
      </c>
      <c r="L9" s="34">
        <f>'参加申込書'!C17*(1-('参加申込書'!C21+'参加申込書'!C22+'参加申込書'!C23))</f>
        <v>0</v>
      </c>
      <c r="M9" s="25"/>
    </row>
    <row r="10" spans="1:13" s="2" customFormat="1" ht="38.25" customHeight="1" thickBot="1">
      <c r="A10" s="104" t="s">
        <v>68</v>
      </c>
      <c r="B10" s="26">
        <v>3000</v>
      </c>
      <c r="C10" s="35">
        <f>'参加申込書'!C18*('参加申込書'!C22+'参加申込書'!C23+'参加申込書'!C24)</f>
        <v>0</v>
      </c>
      <c r="D10" s="28"/>
      <c r="E10" s="29">
        <v>5000</v>
      </c>
      <c r="F10" s="30">
        <f>'参加申込書'!C18*('参加申込書'!C22+'参加申込書'!C23+'参加申込書'!C24)</f>
        <v>0</v>
      </c>
      <c r="G10" s="31"/>
      <c r="H10" s="36">
        <v>38100</v>
      </c>
      <c r="I10" s="37">
        <f>'参加申込書'!C18*(1-('参加申込書'!C22+'参加申込書'!C23+'参加申込書'!C24))</f>
        <v>0</v>
      </c>
      <c r="J10" s="38"/>
      <c r="K10" s="39">
        <v>40100</v>
      </c>
      <c r="L10" s="40">
        <f>'参加申込書'!C18*(1-('参加申込書'!C22+'参加申込書'!C23+'参加申込書'!C24))</f>
        <v>0</v>
      </c>
      <c r="M10" s="41" t="s">
        <v>13</v>
      </c>
    </row>
    <row r="11" spans="1:13" s="2" customFormat="1" ht="5.25" customHeight="1" thickBot="1">
      <c r="A11" s="42"/>
      <c r="B11" s="43"/>
      <c r="C11" s="43"/>
      <c r="D11" s="44"/>
      <c r="E11" s="45"/>
      <c r="F11" s="46"/>
      <c r="G11" s="43"/>
      <c r="H11" s="47"/>
      <c r="I11" s="31"/>
      <c r="J11" s="31"/>
      <c r="K11" s="48"/>
      <c r="L11" s="31"/>
      <c r="M11" s="49"/>
    </row>
    <row r="12" spans="1:13" s="2" customFormat="1" ht="39.75" customHeight="1" thickBot="1">
      <c r="A12" s="155" t="s">
        <v>69</v>
      </c>
      <c r="B12" s="50">
        <v>3000</v>
      </c>
      <c r="C12" s="51">
        <f>'参加申込書'!C19</f>
        <v>0</v>
      </c>
      <c r="D12" s="44"/>
      <c r="E12" s="52">
        <v>3000</v>
      </c>
      <c r="F12" s="53">
        <f>'参加申込書'!C19</f>
        <v>0</v>
      </c>
      <c r="G12" s="54"/>
      <c r="H12" s="55">
        <v>3000</v>
      </c>
      <c r="I12" s="56">
        <f>'参加申込書'!C19</f>
        <v>0</v>
      </c>
      <c r="J12" s="57"/>
      <c r="K12" s="58">
        <v>3000</v>
      </c>
      <c r="L12" s="53">
        <f>'参加申込書'!C19</f>
        <v>0</v>
      </c>
      <c r="M12" s="59"/>
    </row>
    <row r="13" spans="1:13" s="2" customFormat="1" ht="7.5" customHeight="1" thickBot="1">
      <c r="A13" s="42"/>
      <c r="B13" s="43"/>
      <c r="C13" s="43"/>
      <c r="D13" s="60"/>
      <c r="E13" s="45"/>
      <c r="F13" s="46"/>
      <c r="G13" s="43"/>
      <c r="H13" s="45"/>
      <c r="I13" s="31"/>
      <c r="J13" s="31"/>
      <c r="K13" s="48"/>
      <c r="L13" s="31"/>
      <c r="M13" s="59"/>
    </row>
    <row r="14" spans="1:13" s="2" customFormat="1" ht="46.5" customHeight="1">
      <c r="A14" s="156" t="s">
        <v>72</v>
      </c>
      <c r="B14" s="61">
        <v>8640</v>
      </c>
      <c r="C14" s="62" t="str">
        <f>IF(('参加申込書'!I22*(1-'参加申込書'!C17)*(1-'参加申込書'!C18))=1,"1","0")</f>
        <v>1</v>
      </c>
      <c r="D14" s="44"/>
      <c r="E14" s="63">
        <v>8640</v>
      </c>
      <c r="F14" s="64" t="str">
        <f>IF(('参加申込書'!I22*(1-'参加申込書'!C17)*(1-'参加申込書'!C18))=1,"1","0")</f>
        <v>1</v>
      </c>
      <c r="G14" s="43"/>
      <c r="H14" s="113" t="s">
        <v>84</v>
      </c>
      <c r="I14" s="115"/>
      <c r="J14" s="115"/>
      <c r="K14" s="115"/>
      <c r="L14" s="115"/>
      <c r="M14" s="115"/>
    </row>
    <row r="15" spans="1:13" s="2" customFormat="1" ht="16.5" customHeight="1" thickBot="1">
      <c r="A15" s="65"/>
      <c r="B15" s="66">
        <v>-40</v>
      </c>
      <c r="C15" s="67" t="str">
        <f>C14</f>
        <v>1</v>
      </c>
      <c r="D15" s="44"/>
      <c r="E15" s="45">
        <v>-40</v>
      </c>
      <c r="F15" s="68" t="str">
        <f>F14</f>
        <v>1</v>
      </c>
      <c r="G15" s="43"/>
      <c r="H15" s="113" t="s">
        <v>83</v>
      </c>
      <c r="I15" s="114"/>
      <c r="J15" s="114"/>
      <c r="K15" s="114"/>
      <c r="L15" s="114"/>
      <c r="M15" s="42"/>
    </row>
    <row r="16" spans="1:13" s="2" customFormat="1" ht="48" customHeight="1">
      <c r="A16" s="156" t="s">
        <v>75</v>
      </c>
      <c r="B16" s="69">
        <v>3240</v>
      </c>
      <c r="C16" s="64" t="str">
        <f>IF('参加申込書'!C18*('参加申込書'!C22+'参加申込書'!C23)*'参加申込書'!I22=1,"1","0")</f>
        <v>0</v>
      </c>
      <c r="D16" s="44"/>
      <c r="E16" s="70">
        <v>3240</v>
      </c>
      <c r="F16" s="64" t="str">
        <f>IF('参加申込書'!C18*('参加申込書'!C22+'参加申込書'!C23)*'参加申込書'!I22=1,"1","0")</f>
        <v>0</v>
      </c>
      <c r="G16" s="43"/>
      <c r="H16" s="113"/>
      <c r="I16" s="116"/>
      <c r="J16" s="116"/>
      <c r="K16" s="116"/>
      <c r="L16" s="116"/>
      <c r="M16" s="116"/>
    </row>
    <row r="17" spans="1:13" s="2" customFormat="1" ht="13.5" customHeight="1" thickBot="1">
      <c r="A17" s="65"/>
      <c r="B17" s="66">
        <v>-40</v>
      </c>
      <c r="C17" s="67" t="str">
        <f>C16</f>
        <v>0</v>
      </c>
      <c r="D17" s="44"/>
      <c r="E17" s="66">
        <v>-40</v>
      </c>
      <c r="F17" s="68" t="str">
        <f>F16</f>
        <v>0</v>
      </c>
      <c r="G17" s="43"/>
      <c r="H17" s="113" t="s">
        <v>83</v>
      </c>
      <c r="I17" s="114"/>
      <c r="J17" s="114"/>
      <c r="K17" s="114"/>
      <c r="L17" s="114"/>
      <c r="M17" s="42"/>
    </row>
    <row r="18" spans="1:13" s="2" customFormat="1" ht="43.5" customHeight="1">
      <c r="A18" s="156" t="s">
        <v>74</v>
      </c>
      <c r="B18" s="69">
        <v>3240</v>
      </c>
      <c r="C18" s="62" t="str">
        <f>IF((1-'参加申込書'!C17-'参加申込書'!C18)*'参加申込書'!C23*'参加申込書'!I22=1,"1","0")</f>
        <v>0</v>
      </c>
      <c r="D18" s="44"/>
      <c r="E18" s="71">
        <v>3240</v>
      </c>
      <c r="F18" s="64" t="str">
        <f>IF((1-'参加申込書'!C17-'参加申込書'!C18)*'参加申込書'!C23*'参加申込書'!I22=1,"1","0")</f>
        <v>0</v>
      </c>
      <c r="G18" s="43"/>
      <c r="H18" s="112"/>
      <c r="I18" s="116"/>
      <c r="J18" s="116"/>
      <c r="K18" s="116"/>
      <c r="L18" s="116"/>
      <c r="M18" s="117"/>
    </row>
    <row r="19" spans="1:13" s="2" customFormat="1" ht="16.5" customHeight="1" thickBot="1">
      <c r="A19" s="73"/>
      <c r="B19" s="74">
        <v>-40</v>
      </c>
      <c r="C19" s="75" t="str">
        <f>C18</f>
        <v>0</v>
      </c>
      <c r="D19" s="44"/>
      <c r="E19" s="74">
        <v>-40</v>
      </c>
      <c r="F19" s="76" t="str">
        <f>F18</f>
        <v>0</v>
      </c>
      <c r="G19" s="43"/>
      <c r="H19" s="113" t="s">
        <v>83</v>
      </c>
      <c r="I19" s="114"/>
      <c r="J19" s="114"/>
      <c r="K19" s="114"/>
      <c r="L19" s="114"/>
      <c r="M19" s="42"/>
    </row>
    <row r="20" spans="1:13" s="2" customFormat="1" ht="6" customHeight="1" thickBot="1">
      <c r="A20" s="65"/>
      <c r="B20" s="45"/>
      <c r="C20" s="77"/>
      <c r="D20" s="60"/>
      <c r="E20" s="45"/>
      <c r="F20" s="46"/>
      <c r="G20" s="43"/>
      <c r="H20" s="72"/>
      <c r="I20" s="119"/>
      <c r="J20" s="119"/>
      <c r="K20" s="118"/>
      <c r="L20" s="120"/>
      <c r="M20" s="121"/>
    </row>
    <row r="21" spans="1:13" s="2" customFormat="1" ht="46.5" customHeight="1">
      <c r="A21" s="156" t="s">
        <v>73</v>
      </c>
      <c r="B21" s="69">
        <v>3240</v>
      </c>
      <c r="C21" s="64" t="str">
        <f>IF('参加申込書'!C17*('参加申込書'!C22+'参加申込書'!C23)*'参加申込書'!I22,"1","0")</f>
        <v>0</v>
      </c>
      <c r="D21" s="78"/>
      <c r="E21" s="71">
        <v>3240</v>
      </c>
      <c r="F21" s="79" t="str">
        <f>IF('参加申込書'!C17*('参加申込書'!C22+'参加申込書'!C23)*'参加申込書'!I22,"1","0")</f>
        <v>0</v>
      </c>
      <c r="G21" s="43"/>
      <c r="H21" s="112"/>
      <c r="I21" s="116"/>
      <c r="J21" s="116"/>
      <c r="K21" s="116"/>
      <c r="L21" s="116"/>
      <c r="M21" s="42"/>
    </row>
    <row r="22" spans="1:13" s="2" customFormat="1" ht="16.5" customHeight="1" thickBot="1">
      <c r="A22" s="73"/>
      <c r="B22" s="74">
        <v>-40</v>
      </c>
      <c r="C22" s="80" t="str">
        <f>C21</f>
        <v>0</v>
      </c>
      <c r="D22" s="81"/>
      <c r="E22" s="74">
        <v>-40</v>
      </c>
      <c r="F22" s="76" t="str">
        <f>F21</f>
        <v>0</v>
      </c>
      <c r="G22" s="43"/>
      <c r="H22" s="113" t="s">
        <v>83</v>
      </c>
      <c r="I22" s="114"/>
      <c r="J22" s="114"/>
      <c r="K22" s="114"/>
      <c r="L22" s="114"/>
      <c r="M22" s="42"/>
    </row>
    <row r="23" spans="1:13" s="2" customFormat="1" ht="4.5" customHeight="1">
      <c r="A23" s="82"/>
      <c r="B23" s="83"/>
      <c r="C23" s="83"/>
      <c r="D23" s="43"/>
      <c r="E23" s="43"/>
      <c r="F23" s="43"/>
      <c r="G23" s="43"/>
      <c r="H23" s="43"/>
      <c r="I23" s="84"/>
      <c r="J23" s="43"/>
      <c r="K23" s="43"/>
      <c r="L23" s="43"/>
      <c r="M23" s="43"/>
    </row>
    <row r="24" spans="1:13" s="2" customFormat="1" ht="7.5" customHeight="1" thickBot="1">
      <c r="A24" s="82"/>
      <c r="B24" s="83"/>
      <c r="C24" s="83"/>
      <c r="D24" s="43"/>
      <c r="E24" s="43"/>
      <c r="F24" s="43"/>
      <c r="G24" s="43"/>
      <c r="H24" s="43"/>
      <c r="I24" s="84"/>
      <c r="J24" s="43"/>
      <c r="K24" s="43"/>
      <c r="L24" s="43"/>
      <c r="M24" s="43"/>
    </row>
    <row r="25" spans="1:13" s="2" customFormat="1" ht="42.75" customHeight="1" thickBot="1" thickTop="1">
      <c r="A25" s="85" t="s">
        <v>77</v>
      </c>
      <c r="B25" s="315" t="s">
        <v>64</v>
      </c>
      <c r="C25" s="316"/>
      <c r="D25" s="316"/>
      <c r="E25" s="317"/>
      <c r="F25" s="332">
        <f>(B8*C8+B9*C9+B10*C10+B12*C12)+(B14*C14+B16*C16+B18*C18+B21*C21)+(H8*I8+H9*I9+H10*I10+H12*I12)+(B15*C15+B17*C17+B19*C19+B22*C22)</f>
        <v>33700</v>
      </c>
      <c r="G25" s="333"/>
      <c r="H25" s="334"/>
      <c r="I25" s="86" t="s">
        <v>6</v>
      </c>
      <c r="J25" s="87"/>
      <c r="K25" s="88"/>
      <c r="L25" s="88"/>
      <c r="M25" s="88"/>
    </row>
    <row r="26" spans="1:13" s="2" customFormat="1" ht="5.25" customHeight="1" thickBot="1" thickTop="1">
      <c r="A26" s="89"/>
      <c r="B26" s="31"/>
      <c r="C26" s="31"/>
      <c r="D26" s="31"/>
      <c r="E26" s="31"/>
      <c r="F26" s="90"/>
      <c r="G26" s="90"/>
      <c r="H26" s="90"/>
      <c r="I26" s="91"/>
      <c r="J26" s="87"/>
      <c r="K26" s="87"/>
      <c r="L26" s="87"/>
      <c r="M26" s="87"/>
    </row>
    <row r="27" spans="1:13" s="2" customFormat="1" ht="39.75" customHeight="1" thickBot="1" thickTop="1">
      <c r="A27" s="85" t="s">
        <v>76</v>
      </c>
      <c r="B27" s="318" t="s">
        <v>78</v>
      </c>
      <c r="C27" s="319"/>
      <c r="D27" s="319"/>
      <c r="E27" s="320"/>
      <c r="F27" s="332">
        <f>(E8*F8+E9*F9+E10*F10+E12*F12)+(E14*F14+E16*F16+E18*F18+E21*F21)+(K8*L8+K9*L9+K10*L10+K12*L12)+(E15*F15+E17*F17+E19*F19+E22*F22)</f>
        <v>35700</v>
      </c>
      <c r="G27" s="338"/>
      <c r="H27" s="339"/>
      <c r="I27" s="91" t="s">
        <v>5</v>
      </c>
      <c r="J27" s="87"/>
      <c r="K27" s="87"/>
      <c r="L27" s="87"/>
      <c r="M27" s="87"/>
    </row>
    <row r="28" spans="1:13" s="2" customFormat="1" ht="7.5" customHeight="1" thickTop="1">
      <c r="A28" s="85"/>
      <c r="B28" s="92"/>
      <c r="C28" s="93"/>
      <c r="D28" s="93"/>
      <c r="E28" s="93"/>
      <c r="F28" s="94"/>
      <c r="G28" s="94"/>
      <c r="H28" s="94"/>
      <c r="I28" s="91"/>
      <c r="J28" s="87"/>
      <c r="K28" s="87"/>
      <c r="L28" s="87"/>
      <c r="M28" s="87"/>
    </row>
    <row r="29" spans="1:13" s="2" customFormat="1" ht="23.25" customHeight="1">
      <c r="A29" s="89"/>
      <c r="B29" s="92"/>
      <c r="C29" s="93"/>
      <c r="D29" s="93"/>
      <c r="E29" s="95"/>
      <c r="F29" s="329" t="s">
        <v>79</v>
      </c>
      <c r="G29" s="329"/>
      <c r="H29" s="329"/>
      <c r="I29" s="329"/>
      <c r="J29" s="329"/>
      <c r="K29" s="329"/>
      <c r="L29" s="329"/>
      <c r="M29" s="329"/>
    </row>
    <row r="30" spans="1:13" s="2" customFormat="1" ht="23.25" customHeight="1">
      <c r="A30" s="89"/>
      <c r="B30" s="92"/>
      <c r="C30" s="93"/>
      <c r="D30" s="93"/>
      <c r="E30" s="93"/>
      <c r="F30" s="96"/>
      <c r="G30" s="96"/>
      <c r="H30" s="96"/>
      <c r="I30" s="91"/>
      <c r="J30" s="87"/>
      <c r="K30" s="87"/>
      <c r="L30" s="87"/>
      <c r="M30" s="87"/>
    </row>
    <row r="31" spans="1:11" ht="16.5">
      <c r="A31" s="163" t="s">
        <v>80</v>
      </c>
      <c r="B31" s="157"/>
      <c r="C31" s="158"/>
      <c r="D31" s="158"/>
      <c r="E31" s="158"/>
      <c r="F31" s="159"/>
      <c r="G31" s="159"/>
      <c r="H31" s="159"/>
      <c r="I31" s="160"/>
      <c r="J31" s="161"/>
      <c r="K31" s="161"/>
    </row>
    <row r="32" spans="1:11" ht="13.5">
      <c r="A32" s="164" t="s">
        <v>82</v>
      </c>
      <c r="B32" s="165"/>
      <c r="C32" s="165"/>
      <c r="D32" s="165"/>
      <c r="E32" s="165"/>
      <c r="F32" s="165"/>
      <c r="G32" s="165"/>
      <c r="H32" s="165"/>
      <c r="I32" s="165"/>
      <c r="J32"/>
      <c r="K32"/>
    </row>
    <row r="33" spans="1:13" ht="13.5">
      <c r="A33" s="164" t="s">
        <v>81</v>
      </c>
      <c r="B33" s="165"/>
      <c r="C33" s="165"/>
      <c r="D33" s="165"/>
      <c r="E33" s="165"/>
      <c r="F33" s="165"/>
      <c r="G33" s="165"/>
      <c r="H33" s="165"/>
      <c r="I33" s="165"/>
      <c r="J33"/>
      <c r="K33"/>
      <c r="L33" s="97"/>
      <c r="M33" s="97"/>
    </row>
  </sheetData>
  <sheetProtection sheet="1" formatCells="0"/>
  <mergeCells count="23">
    <mergeCell ref="H1:J1"/>
    <mergeCell ref="F1:G1"/>
    <mergeCell ref="B3:D3"/>
    <mergeCell ref="B4:F4"/>
    <mergeCell ref="F29:M29"/>
    <mergeCell ref="M5:M7"/>
    <mergeCell ref="F25:H25"/>
    <mergeCell ref="E5:F5"/>
    <mergeCell ref="H5:I5"/>
    <mergeCell ref="J5:J6"/>
    <mergeCell ref="F27:H27"/>
    <mergeCell ref="H6:I6"/>
    <mergeCell ref="K6:L6"/>
    <mergeCell ref="B25:E25"/>
    <mergeCell ref="B27:E27"/>
    <mergeCell ref="G4:G6"/>
    <mergeCell ref="A1:E2"/>
    <mergeCell ref="K5:L5"/>
    <mergeCell ref="D5:D6"/>
    <mergeCell ref="E6:F6"/>
    <mergeCell ref="B5:C5"/>
    <mergeCell ref="H4:L4"/>
    <mergeCell ref="B6:C6"/>
  </mergeCell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Mihara</dc:creator>
  <cp:keywords/>
  <dc:description/>
  <cp:lastModifiedBy>Y.Mihara</cp:lastModifiedBy>
  <cp:lastPrinted>2018-06-13T00:53:39Z</cp:lastPrinted>
  <dcterms:created xsi:type="dcterms:W3CDTF">2007-06-25T00:51:37Z</dcterms:created>
  <dcterms:modified xsi:type="dcterms:W3CDTF">2018-06-13T04:42:24Z</dcterms:modified>
  <cp:category/>
  <cp:version/>
  <cp:contentType/>
  <cp:contentStatus/>
</cp:coreProperties>
</file>